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LCFS\Market_Sensitive_Data\Program_Analyses\Quarterly Summaries\2019\Q1\Final Publication\Management Review\"/>
    </mc:Choice>
  </mc:AlternateContent>
  <bookViews>
    <workbookView xWindow="0" yWindow="0" windowWidth="21600" windowHeight="9600" activeTab="1"/>
  </bookViews>
  <sheets>
    <sheet name="Notes" sheetId="5" r:id="rId1"/>
    <sheet name="Fuels" sheetId="1" r:id="rId2"/>
    <sheet name="FeedStock" sheetId="9" r:id="rId3"/>
    <sheet name="Graphs" sheetId="3" r:id="rId4"/>
    <sheet name="Graph Data" sheetId="4" r:id="rId5"/>
  </sheets>
  <externalReferences>
    <externalReference r:id="rId6"/>
    <externalReference r:id="rId7"/>
  </externalReferences>
  <definedNames>
    <definedName name="_xlnm.Print_Titles" localSheetId="2">FeedStock!#REF!</definedName>
    <definedName name="_xlnm.Print_Titles" localSheetId="1">Fuels!$1:$1</definedName>
  </definedNames>
  <calcPr calcId="162913"/>
</workbook>
</file>

<file path=xl/calcChain.xml><?xml version="1.0" encoding="utf-8"?>
<calcChain xmlns="http://schemas.openxmlformats.org/spreadsheetml/2006/main">
  <c r="AI61" i="4" l="1"/>
  <c r="C61"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AF17"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C17" i="4"/>
  <c r="AI36" i="4" l="1"/>
  <c r="AI37" i="4"/>
  <c r="AI58" i="4" s="1"/>
  <c r="AI38" i="4"/>
  <c r="AI39" i="4"/>
  <c r="AI40" i="4"/>
  <c r="AI41" i="4"/>
  <c r="AI42" i="4"/>
  <c r="AI43" i="4"/>
  <c r="AI44" i="4"/>
  <c r="AI45" i="4"/>
  <c r="AI46" i="4"/>
  <c r="AI59" i="4" s="1"/>
  <c r="AI47" i="4"/>
  <c r="AI60" i="4" s="1"/>
  <c r="AI48" i="4"/>
  <c r="AI50" i="4"/>
  <c r="AI51" i="4"/>
  <c r="AF4" i="4"/>
  <c r="AF5" i="4"/>
  <c r="AF6" i="4"/>
  <c r="AF7" i="4"/>
  <c r="AF8" i="4"/>
  <c r="AF31" i="4" s="1"/>
  <c r="AF9" i="4"/>
  <c r="AF10" i="4"/>
  <c r="AF11" i="4"/>
  <c r="AF24" i="4" s="1"/>
  <c r="AF12" i="4"/>
  <c r="AF23" i="4" s="1"/>
  <c r="AF13" i="4"/>
  <c r="AF22" i="4" s="1"/>
  <c r="AF14" i="4"/>
  <c r="AF29" i="4" s="1"/>
  <c r="AF15" i="4"/>
  <c r="AF30" i="4" s="1"/>
  <c r="AF16" i="4"/>
  <c r="AF18" i="4"/>
  <c r="AF19" i="4"/>
  <c r="D51" i="1"/>
  <c r="E51" i="1"/>
  <c r="F51" i="1"/>
  <c r="G51" i="1"/>
  <c r="H51" i="1"/>
  <c r="I51" i="1"/>
  <c r="J51" i="1"/>
  <c r="K51" i="1"/>
  <c r="L51" i="1"/>
  <c r="M51" i="1"/>
  <c r="N51" i="1"/>
  <c r="O51" i="1"/>
  <c r="P51" i="1"/>
  <c r="Q51" i="1"/>
  <c r="R51" i="1"/>
  <c r="S51" i="1"/>
  <c r="T51" i="1"/>
  <c r="U51" i="1"/>
  <c r="V51" i="1"/>
  <c r="W51" i="1"/>
  <c r="X51" i="1"/>
  <c r="Y51" i="1"/>
  <c r="Z51" i="1"/>
  <c r="AA51" i="1"/>
  <c r="AB51" i="1"/>
  <c r="AC51" i="1"/>
  <c r="AD51" i="1"/>
  <c r="AE51" i="1"/>
  <c r="AF51" i="1"/>
  <c r="AG51" i="1"/>
  <c r="AH51" i="1"/>
  <c r="AI51" i="1"/>
  <c r="C51" i="1"/>
  <c r="AI28" i="1"/>
  <c r="AF27" i="4" l="1"/>
  <c r="AF26" i="4"/>
  <c r="AF25" i="4"/>
  <c r="AI55" i="4"/>
  <c r="AF28" i="4"/>
  <c r="AI57" i="4"/>
  <c r="AI56" i="4"/>
  <c r="AJ51" i="1"/>
  <c r="D48" i="4" l="1"/>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C48"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C16" i="4"/>
  <c r="AH36" i="4" l="1"/>
  <c r="AH37" i="4"/>
  <c r="AH38" i="4"/>
  <c r="AH39" i="4"/>
  <c r="AH40" i="4"/>
  <c r="AH41" i="4"/>
  <c r="AH42" i="4"/>
  <c r="AH43" i="4"/>
  <c r="AH44" i="4"/>
  <c r="AH45" i="4"/>
  <c r="AH46" i="4"/>
  <c r="AH47" i="4"/>
  <c r="AH50" i="4"/>
  <c r="AH51" i="4"/>
  <c r="AH61" i="4" l="1"/>
  <c r="AH28" i="1"/>
  <c r="AH59" i="4"/>
  <c r="AH60" i="4"/>
  <c r="AE4" i="4"/>
  <c r="AE5" i="4"/>
  <c r="AE6" i="4"/>
  <c r="AE7" i="4"/>
  <c r="AE8" i="4"/>
  <c r="AE9" i="4"/>
  <c r="AE10" i="4"/>
  <c r="AE11" i="4"/>
  <c r="AE24" i="4" s="1"/>
  <c r="AE12" i="4"/>
  <c r="AE23" i="4" s="1"/>
  <c r="AE13" i="4"/>
  <c r="AE22" i="4" s="1"/>
  <c r="AE14" i="4"/>
  <c r="AE29" i="4" s="1"/>
  <c r="AE15" i="4"/>
  <c r="AE30" i="4" s="1"/>
  <c r="AE18" i="4"/>
  <c r="AE19" i="4"/>
  <c r="AE31" i="4" l="1"/>
  <c r="AH56" i="4"/>
  <c r="AE27" i="4"/>
  <c r="AH58" i="4"/>
  <c r="AE28" i="4"/>
  <c r="AH57" i="4"/>
  <c r="AH55" i="4"/>
  <c r="AE26" i="4"/>
  <c r="AE25" i="4"/>
  <c r="D18" i="4" l="1"/>
  <c r="E18" i="4"/>
  <c r="F18" i="4"/>
  <c r="G18" i="4"/>
  <c r="H18" i="4"/>
  <c r="I18" i="4"/>
  <c r="J18" i="4"/>
  <c r="K18" i="4"/>
  <c r="L18" i="4"/>
  <c r="M18" i="4"/>
  <c r="N18" i="4"/>
  <c r="O18" i="4"/>
  <c r="P18" i="4"/>
  <c r="Q18" i="4"/>
  <c r="R18" i="4"/>
  <c r="S18" i="4"/>
  <c r="T18" i="4"/>
  <c r="U18" i="4"/>
  <c r="V18" i="4"/>
  <c r="W18" i="4"/>
  <c r="X18" i="4"/>
  <c r="Y18" i="4"/>
  <c r="Z18" i="4"/>
  <c r="AA18" i="4"/>
  <c r="AB18" i="4"/>
  <c r="AC18" i="4"/>
  <c r="AD18" i="4"/>
  <c r="D19" i="4"/>
  <c r="E19" i="4"/>
  <c r="F19" i="4"/>
  <c r="G19" i="4"/>
  <c r="H19" i="4"/>
  <c r="I19" i="4"/>
  <c r="J19" i="4"/>
  <c r="K19" i="4"/>
  <c r="L19" i="4"/>
  <c r="M19" i="4"/>
  <c r="N19" i="4"/>
  <c r="O19" i="4"/>
  <c r="P19" i="4"/>
  <c r="Q19" i="4"/>
  <c r="R19" i="4"/>
  <c r="S19" i="4"/>
  <c r="T19" i="4"/>
  <c r="U19" i="4"/>
  <c r="V19" i="4"/>
  <c r="W19" i="4"/>
  <c r="X19" i="4"/>
  <c r="Y19" i="4"/>
  <c r="Z19" i="4"/>
  <c r="AA19" i="4"/>
  <c r="AB19" i="4"/>
  <c r="AC19" i="4"/>
  <c r="AD19" i="4"/>
  <c r="C19" i="4"/>
  <c r="C18" i="4"/>
  <c r="AG36" i="4" l="1"/>
  <c r="AG37" i="4"/>
  <c r="AG38" i="4"/>
  <c r="AG39" i="4"/>
  <c r="AG40" i="4"/>
  <c r="AG41" i="4"/>
  <c r="AG42" i="4"/>
  <c r="AG43" i="4"/>
  <c r="AG44" i="4"/>
  <c r="AG45" i="4"/>
  <c r="AG46" i="4"/>
  <c r="AG59" i="4" s="1"/>
  <c r="AG47" i="4"/>
  <c r="AG60" i="4" s="1"/>
  <c r="AG50" i="4"/>
  <c r="AG51" i="4"/>
  <c r="D50"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D51" i="4"/>
  <c r="E51"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C51" i="4"/>
  <c r="C50" i="4"/>
  <c r="AG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D28" i="1"/>
  <c r="C28" i="1"/>
  <c r="AJ28" i="1" l="1"/>
  <c r="AG61" i="4"/>
  <c r="AG58" i="4"/>
  <c r="AG56" i="4"/>
  <c r="AG57" i="4"/>
  <c r="AG55" i="4"/>
  <c r="C29" i="1"/>
  <c r="D29" i="1" s="1"/>
  <c r="E29" i="1" s="1"/>
  <c r="F29" i="1" s="1"/>
  <c r="G29" i="1" s="1"/>
  <c r="H29" i="1" s="1"/>
  <c r="I29" i="1" s="1"/>
  <c r="J29" i="1" s="1"/>
  <c r="K29" i="1" s="1"/>
  <c r="L29" i="1" s="1"/>
  <c r="M29" i="1" s="1"/>
  <c r="N29" i="1" s="1"/>
  <c r="O29" i="1" s="1"/>
  <c r="P29" i="1" s="1"/>
  <c r="Q29" i="1" s="1"/>
  <c r="R29" i="1" s="1"/>
  <c r="S29" i="1" s="1"/>
  <c r="T29" i="1" s="1"/>
  <c r="U29" i="1" s="1"/>
  <c r="V29" i="1" s="1"/>
  <c r="W29" i="1" s="1"/>
  <c r="X29" i="1" s="1"/>
  <c r="Y29" i="1" s="1"/>
  <c r="Z29" i="1" s="1"/>
  <c r="AA29" i="1" s="1"/>
  <c r="AB29" i="1" s="1"/>
  <c r="AC29" i="1" s="1"/>
  <c r="AD29" i="1" s="1"/>
  <c r="AE29" i="1" s="1"/>
  <c r="AF29" i="1" s="1"/>
  <c r="AG29" i="1" s="1"/>
  <c r="AH29" i="1" s="1"/>
  <c r="AI29" i="1" s="1"/>
  <c r="D36" i="4" l="1"/>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D37" i="4"/>
  <c r="E37" i="4"/>
  <c r="F37" i="4"/>
  <c r="G37" i="4"/>
  <c r="H37" i="4"/>
  <c r="I37" i="4"/>
  <c r="J37" i="4"/>
  <c r="K37" i="4"/>
  <c r="L37" i="4"/>
  <c r="M37" i="4"/>
  <c r="N37" i="4"/>
  <c r="O37" i="4"/>
  <c r="P37" i="4"/>
  <c r="Q37" i="4"/>
  <c r="R37" i="4"/>
  <c r="S37" i="4"/>
  <c r="T37" i="4"/>
  <c r="U37" i="4"/>
  <c r="V37" i="4"/>
  <c r="W37" i="4"/>
  <c r="X37" i="4"/>
  <c r="Y37" i="4"/>
  <c r="Z37" i="4"/>
  <c r="AA37" i="4"/>
  <c r="AB37" i="4"/>
  <c r="AC37" i="4"/>
  <c r="AD37" i="4"/>
  <c r="AE37" i="4"/>
  <c r="AF37"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D40" i="4"/>
  <c r="D61" i="4" s="1"/>
  <c r="E40" i="4"/>
  <c r="E61" i="4" s="1"/>
  <c r="F40" i="4"/>
  <c r="F61" i="4" s="1"/>
  <c r="G40" i="4"/>
  <c r="G61" i="4" s="1"/>
  <c r="H40" i="4"/>
  <c r="H61" i="4" s="1"/>
  <c r="I40" i="4"/>
  <c r="I61" i="4" s="1"/>
  <c r="J40" i="4"/>
  <c r="J61" i="4" s="1"/>
  <c r="K40" i="4"/>
  <c r="K61" i="4" s="1"/>
  <c r="L40" i="4"/>
  <c r="L61" i="4" s="1"/>
  <c r="M40" i="4"/>
  <c r="M61" i="4" s="1"/>
  <c r="N40" i="4"/>
  <c r="N61" i="4" s="1"/>
  <c r="O40" i="4"/>
  <c r="O61" i="4" s="1"/>
  <c r="P40" i="4"/>
  <c r="P61" i="4" s="1"/>
  <c r="Q40" i="4"/>
  <c r="Q61" i="4" s="1"/>
  <c r="R40" i="4"/>
  <c r="R61" i="4" s="1"/>
  <c r="S40" i="4"/>
  <c r="S61" i="4" s="1"/>
  <c r="T40" i="4"/>
  <c r="T61" i="4" s="1"/>
  <c r="U40" i="4"/>
  <c r="U61" i="4" s="1"/>
  <c r="V40" i="4"/>
  <c r="V61" i="4" s="1"/>
  <c r="W40" i="4"/>
  <c r="W61" i="4" s="1"/>
  <c r="X40" i="4"/>
  <c r="X61" i="4" s="1"/>
  <c r="Y40" i="4"/>
  <c r="Y61" i="4" s="1"/>
  <c r="Z40" i="4"/>
  <c r="Z61" i="4" s="1"/>
  <c r="AA40" i="4"/>
  <c r="AA61" i="4" s="1"/>
  <c r="AB40" i="4"/>
  <c r="AB61" i="4" s="1"/>
  <c r="AC40" i="4"/>
  <c r="AC61" i="4" s="1"/>
  <c r="AD40" i="4"/>
  <c r="AD61" i="4" s="1"/>
  <c r="AE40" i="4"/>
  <c r="AE61" i="4" s="1"/>
  <c r="AF40" i="4"/>
  <c r="AF61" i="4" s="1"/>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D42"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D46" i="4"/>
  <c r="D59" i="4" s="1"/>
  <c r="E46" i="4"/>
  <c r="E59" i="4" s="1"/>
  <c r="F46" i="4"/>
  <c r="F59" i="4" s="1"/>
  <c r="G46" i="4"/>
  <c r="G59" i="4" s="1"/>
  <c r="H46" i="4"/>
  <c r="H59" i="4" s="1"/>
  <c r="I46" i="4"/>
  <c r="I59" i="4" s="1"/>
  <c r="J46" i="4"/>
  <c r="J59" i="4" s="1"/>
  <c r="K46" i="4"/>
  <c r="K59" i="4" s="1"/>
  <c r="L46" i="4"/>
  <c r="L59" i="4" s="1"/>
  <c r="M46" i="4"/>
  <c r="M59" i="4" s="1"/>
  <c r="N46" i="4"/>
  <c r="N59" i="4" s="1"/>
  <c r="O46" i="4"/>
  <c r="O59" i="4" s="1"/>
  <c r="P46" i="4"/>
  <c r="P59" i="4" s="1"/>
  <c r="Q46" i="4"/>
  <c r="Q59" i="4" s="1"/>
  <c r="R46" i="4"/>
  <c r="R59" i="4" s="1"/>
  <c r="S46" i="4"/>
  <c r="S59" i="4" s="1"/>
  <c r="T46" i="4"/>
  <c r="T59" i="4" s="1"/>
  <c r="U46" i="4"/>
  <c r="U59" i="4" s="1"/>
  <c r="V46" i="4"/>
  <c r="V59" i="4" s="1"/>
  <c r="W46" i="4"/>
  <c r="W59" i="4" s="1"/>
  <c r="X46" i="4"/>
  <c r="X59" i="4" s="1"/>
  <c r="Y46" i="4"/>
  <c r="Y59" i="4" s="1"/>
  <c r="Z46" i="4"/>
  <c r="Z59" i="4" s="1"/>
  <c r="AA46" i="4"/>
  <c r="AA59" i="4" s="1"/>
  <c r="AB46" i="4"/>
  <c r="AB59" i="4" s="1"/>
  <c r="AC46" i="4"/>
  <c r="AC59" i="4" s="1"/>
  <c r="AD46" i="4"/>
  <c r="AD59" i="4" s="1"/>
  <c r="AE46" i="4"/>
  <c r="AE59" i="4" s="1"/>
  <c r="AF46" i="4"/>
  <c r="AF59" i="4" s="1"/>
  <c r="D47" i="4"/>
  <c r="D60" i="4" s="1"/>
  <c r="E47" i="4"/>
  <c r="E60" i="4" s="1"/>
  <c r="F47" i="4"/>
  <c r="F60" i="4" s="1"/>
  <c r="G47" i="4"/>
  <c r="G60" i="4" s="1"/>
  <c r="H47" i="4"/>
  <c r="H60" i="4" s="1"/>
  <c r="I47" i="4"/>
  <c r="I60" i="4" s="1"/>
  <c r="J47" i="4"/>
  <c r="J60" i="4" s="1"/>
  <c r="K47" i="4"/>
  <c r="K60" i="4" s="1"/>
  <c r="L47" i="4"/>
  <c r="L60" i="4" s="1"/>
  <c r="M47" i="4"/>
  <c r="M60" i="4" s="1"/>
  <c r="N47" i="4"/>
  <c r="N60" i="4" s="1"/>
  <c r="O47" i="4"/>
  <c r="O60" i="4" s="1"/>
  <c r="P47" i="4"/>
  <c r="P60" i="4" s="1"/>
  <c r="Q47" i="4"/>
  <c r="Q60" i="4" s="1"/>
  <c r="R47" i="4"/>
  <c r="R60" i="4" s="1"/>
  <c r="S47" i="4"/>
  <c r="S60" i="4" s="1"/>
  <c r="T47" i="4"/>
  <c r="T60" i="4" s="1"/>
  <c r="U47" i="4"/>
  <c r="U60" i="4" s="1"/>
  <c r="V47" i="4"/>
  <c r="V60" i="4" s="1"/>
  <c r="W47" i="4"/>
  <c r="W60" i="4" s="1"/>
  <c r="X47" i="4"/>
  <c r="X60" i="4" s="1"/>
  <c r="Y47" i="4"/>
  <c r="Y60" i="4" s="1"/>
  <c r="Z47" i="4"/>
  <c r="Z60" i="4" s="1"/>
  <c r="AA47" i="4"/>
  <c r="AA60" i="4" s="1"/>
  <c r="AB47" i="4"/>
  <c r="AB60" i="4" s="1"/>
  <c r="AC47" i="4"/>
  <c r="AC60" i="4" s="1"/>
  <c r="AD47" i="4"/>
  <c r="AD60" i="4" s="1"/>
  <c r="AE47" i="4"/>
  <c r="AE60" i="4" s="1"/>
  <c r="AF47" i="4"/>
  <c r="AF60" i="4" s="1"/>
  <c r="C46" i="4"/>
  <c r="C59" i="4" s="1"/>
  <c r="C47" i="4"/>
  <c r="C60" i="4" s="1"/>
  <c r="C37" i="4"/>
  <c r="C38" i="4"/>
  <c r="C39" i="4"/>
  <c r="C40" i="4"/>
  <c r="C41" i="4"/>
  <c r="C42" i="4"/>
  <c r="C43" i="4"/>
  <c r="C44" i="4"/>
  <c r="C45" i="4"/>
  <c r="C36" i="4"/>
  <c r="C5" i="4"/>
  <c r="D5" i="4"/>
  <c r="E5" i="4"/>
  <c r="F5" i="4"/>
  <c r="G5" i="4"/>
  <c r="H5" i="4"/>
  <c r="I5" i="4"/>
  <c r="J5" i="4"/>
  <c r="K5" i="4"/>
  <c r="L5" i="4"/>
  <c r="M5" i="4"/>
  <c r="N5" i="4"/>
  <c r="O5" i="4"/>
  <c r="P5" i="4"/>
  <c r="Q5" i="4"/>
  <c r="R5" i="4"/>
  <c r="S5" i="4"/>
  <c r="T5" i="4"/>
  <c r="U5" i="4"/>
  <c r="V5" i="4"/>
  <c r="W5" i="4"/>
  <c r="X5" i="4"/>
  <c r="Y5" i="4"/>
  <c r="Z5" i="4"/>
  <c r="AA5" i="4"/>
  <c r="AB5" i="4"/>
  <c r="AC5" i="4"/>
  <c r="AD5" i="4"/>
  <c r="C6" i="4"/>
  <c r="D6" i="4"/>
  <c r="E6" i="4"/>
  <c r="F6" i="4"/>
  <c r="G6" i="4"/>
  <c r="H6" i="4"/>
  <c r="I6" i="4"/>
  <c r="J6" i="4"/>
  <c r="K6" i="4"/>
  <c r="L6" i="4"/>
  <c r="M6" i="4"/>
  <c r="N6" i="4"/>
  <c r="O6" i="4"/>
  <c r="P6" i="4"/>
  <c r="Q6" i="4"/>
  <c r="R6" i="4"/>
  <c r="S6" i="4"/>
  <c r="T6" i="4"/>
  <c r="U6" i="4"/>
  <c r="V6" i="4"/>
  <c r="W6" i="4"/>
  <c r="X6" i="4"/>
  <c r="Y6" i="4"/>
  <c r="Z6" i="4"/>
  <c r="AA6" i="4"/>
  <c r="AB6" i="4"/>
  <c r="AC6" i="4"/>
  <c r="AD6" i="4"/>
  <c r="C7" i="4"/>
  <c r="D7" i="4"/>
  <c r="E7" i="4"/>
  <c r="F7" i="4"/>
  <c r="G7" i="4"/>
  <c r="H7" i="4"/>
  <c r="I7" i="4"/>
  <c r="J7" i="4"/>
  <c r="K7" i="4"/>
  <c r="L7" i="4"/>
  <c r="M7" i="4"/>
  <c r="N7" i="4"/>
  <c r="O7" i="4"/>
  <c r="P7" i="4"/>
  <c r="Q7" i="4"/>
  <c r="R7" i="4"/>
  <c r="S7" i="4"/>
  <c r="T7" i="4"/>
  <c r="U7" i="4"/>
  <c r="V7" i="4"/>
  <c r="W7" i="4"/>
  <c r="X7" i="4"/>
  <c r="Y7" i="4"/>
  <c r="Z7" i="4"/>
  <c r="AA7" i="4"/>
  <c r="AB7" i="4"/>
  <c r="AC7" i="4"/>
  <c r="AD7" i="4"/>
  <c r="C8" i="4"/>
  <c r="C31" i="4" s="1"/>
  <c r="D8" i="4"/>
  <c r="D31" i="4" s="1"/>
  <c r="E8" i="4"/>
  <c r="E31" i="4" s="1"/>
  <c r="F8" i="4"/>
  <c r="F31" i="4" s="1"/>
  <c r="G8" i="4"/>
  <c r="G31" i="4" s="1"/>
  <c r="H8" i="4"/>
  <c r="H31" i="4" s="1"/>
  <c r="I8" i="4"/>
  <c r="I31" i="4" s="1"/>
  <c r="J8" i="4"/>
  <c r="J31" i="4" s="1"/>
  <c r="K8" i="4"/>
  <c r="K31" i="4" s="1"/>
  <c r="L8" i="4"/>
  <c r="L31" i="4" s="1"/>
  <c r="M8" i="4"/>
  <c r="M31" i="4" s="1"/>
  <c r="N8" i="4"/>
  <c r="N31" i="4" s="1"/>
  <c r="O8" i="4"/>
  <c r="O31" i="4" s="1"/>
  <c r="P8" i="4"/>
  <c r="P31" i="4" s="1"/>
  <c r="Q8" i="4"/>
  <c r="Q31" i="4" s="1"/>
  <c r="R8" i="4"/>
  <c r="R31" i="4" s="1"/>
  <c r="S8" i="4"/>
  <c r="S31" i="4" s="1"/>
  <c r="T8" i="4"/>
  <c r="T31" i="4" s="1"/>
  <c r="U8" i="4"/>
  <c r="U31" i="4" s="1"/>
  <c r="V8" i="4"/>
  <c r="V31" i="4" s="1"/>
  <c r="W8" i="4"/>
  <c r="W31" i="4" s="1"/>
  <c r="X8" i="4"/>
  <c r="X31" i="4" s="1"/>
  <c r="Y8" i="4"/>
  <c r="Y31" i="4" s="1"/>
  <c r="Z8" i="4"/>
  <c r="Z31" i="4" s="1"/>
  <c r="AA8" i="4"/>
  <c r="AA31" i="4" s="1"/>
  <c r="AB8" i="4"/>
  <c r="AB31" i="4" s="1"/>
  <c r="AC8" i="4"/>
  <c r="AC31" i="4" s="1"/>
  <c r="AD8" i="4"/>
  <c r="AD31" i="4" s="1"/>
  <c r="C9" i="4"/>
  <c r="D9" i="4"/>
  <c r="E9" i="4"/>
  <c r="F9" i="4"/>
  <c r="G9" i="4"/>
  <c r="H9" i="4"/>
  <c r="I9" i="4"/>
  <c r="J9" i="4"/>
  <c r="K9" i="4"/>
  <c r="L9" i="4"/>
  <c r="M9" i="4"/>
  <c r="N9" i="4"/>
  <c r="O9" i="4"/>
  <c r="P9" i="4"/>
  <c r="Q9" i="4"/>
  <c r="R9" i="4"/>
  <c r="S9" i="4"/>
  <c r="T9" i="4"/>
  <c r="U9" i="4"/>
  <c r="V9" i="4"/>
  <c r="W9" i="4"/>
  <c r="X9" i="4"/>
  <c r="Y9" i="4"/>
  <c r="Z9" i="4"/>
  <c r="AA9" i="4"/>
  <c r="AB9" i="4"/>
  <c r="AC9" i="4"/>
  <c r="AD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C11" i="4"/>
  <c r="C24" i="4" s="1"/>
  <c r="D11" i="4"/>
  <c r="D24" i="4" s="1"/>
  <c r="E11" i="4"/>
  <c r="E24" i="4" s="1"/>
  <c r="F11" i="4"/>
  <c r="F24" i="4" s="1"/>
  <c r="G11" i="4"/>
  <c r="G24" i="4" s="1"/>
  <c r="H11" i="4"/>
  <c r="H24" i="4" s="1"/>
  <c r="I11" i="4"/>
  <c r="I24" i="4" s="1"/>
  <c r="J11" i="4"/>
  <c r="J24" i="4" s="1"/>
  <c r="K11" i="4"/>
  <c r="K24" i="4" s="1"/>
  <c r="L11" i="4"/>
  <c r="L24" i="4" s="1"/>
  <c r="M11" i="4"/>
  <c r="M24" i="4" s="1"/>
  <c r="N11" i="4"/>
  <c r="N24" i="4" s="1"/>
  <c r="O11" i="4"/>
  <c r="O24" i="4" s="1"/>
  <c r="P11" i="4"/>
  <c r="P24" i="4" s="1"/>
  <c r="Q11" i="4"/>
  <c r="Q24" i="4" s="1"/>
  <c r="R11" i="4"/>
  <c r="R24" i="4" s="1"/>
  <c r="S11" i="4"/>
  <c r="S24" i="4" s="1"/>
  <c r="T11" i="4"/>
  <c r="T24" i="4" s="1"/>
  <c r="U11" i="4"/>
  <c r="U24" i="4" s="1"/>
  <c r="V11" i="4"/>
  <c r="V24" i="4" s="1"/>
  <c r="W11" i="4"/>
  <c r="W24" i="4" s="1"/>
  <c r="X11" i="4"/>
  <c r="X24" i="4" s="1"/>
  <c r="Y11" i="4"/>
  <c r="Y24" i="4" s="1"/>
  <c r="Z11" i="4"/>
  <c r="Z24" i="4" s="1"/>
  <c r="AA11" i="4"/>
  <c r="AA24" i="4" s="1"/>
  <c r="AB11" i="4"/>
  <c r="AB24" i="4" s="1"/>
  <c r="AC11" i="4"/>
  <c r="AC24" i="4" s="1"/>
  <c r="AD11" i="4"/>
  <c r="AD24" i="4" s="1"/>
  <c r="C12" i="4"/>
  <c r="C23" i="4" s="1"/>
  <c r="D12" i="4"/>
  <c r="D23" i="4" s="1"/>
  <c r="E12" i="4"/>
  <c r="E23" i="4" s="1"/>
  <c r="F12" i="4"/>
  <c r="F23" i="4" s="1"/>
  <c r="G12" i="4"/>
  <c r="G23" i="4" s="1"/>
  <c r="H12" i="4"/>
  <c r="H23" i="4" s="1"/>
  <c r="I12" i="4"/>
  <c r="I23" i="4" s="1"/>
  <c r="J12" i="4"/>
  <c r="J23" i="4" s="1"/>
  <c r="K12" i="4"/>
  <c r="K23" i="4" s="1"/>
  <c r="L12" i="4"/>
  <c r="L23" i="4" s="1"/>
  <c r="M12" i="4"/>
  <c r="M23" i="4" s="1"/>
  <c r="N12" i="4"/>
  <c r="N23" i="4" s="1"/>
  <c r="O12" i="4"/>
  <c r="O23" i="4" s="1"/>
  <c r="P12" i="4"/>
  <c r="P23" i="4" s="1"/>
  <c r="Q12" i="4"/>
  <c r="Q23" i="4" s="1"/>
  <c r="R12" i="4"/>
  <c r="R23" i="4" s="1"/>
  <c r="S12" i="4"/>
  <c r="S23" i="4" s="1"/>
  <c r="T12" i="4"/>
  <c r="T23" i="4" s="1"/>
  <c r="U12" i="4"/>
  <c r="U23" i="4" s="1"/>
  <c r="V12" i="4"/>
  <c r="V23" i="4" s="1"/>
  <c r="W12" i="4"/>
  <c r="W23" i="4" s="1"/>
  <c r="X12" i="4"/>
  <c r="X23" i="4" s="1"/>
  <c r="Y12" i="4"/>
  <c r="Y23" i="4" s="1"/>
  <c r="Z12" i="4"/>
  <c r="Z23" i="4" s="1"/>
  <c r="AA12" i="4"/>
  <c r="AA23" i="4" s="1"/>
  <c r="AB12" i="4"/>
  <c r="AB23" i="4" s="1"/>
  <c r="AC12" i="4"/>
  <c r="AC23" i="4" s="1"/>
  <c r="AD12" i="4"/>
  <c r="AD23" i="4" s="1"/>
  <c r="C13" i="4"/>
  <c r="C22" i="4" s="1"/>
  <c r="D13" i="4"/>
  <c r="D22" i="4" s="1"/>
  <c r="E13" i="4"/>
  <c r="E22" i="4" s="1"/>
  <c r="F13" i="4"/>
  <c r="F22" i="4" s="1"/>
  <c r="G13" i="4"/>
  <c r="G22" i="4" s="1"/>
  <c r="H13" i="4"/>
  <c r="H22" i="4" s="1"/>
  <c r="I13" i="4"/>
  <c r="I22" i="4" s="1"/>
  <c r="J13" i="4"/>
  <c r="J22" i="4" s="1"/>
  <c r="K13" i="4"/>
  <c r="K22" i="4" s="1"/>
  <c r="L13" i="4"/>
  <c r="L22" i="4" s="1"/>
  <c r="M13" i="4"/>
  <c r="M22" i="4" s="1"/>
  <c r="N13" i="4"/>
  <c r="N22" i="4" s="1"/>
  <c r="O13" i="4"/>
  <c r="O22" i="4" s="1"/>
  <c r="P13" i="4"/>
  <c r="P22" i="4" s="1"/>
  <c r="Q13" i="4"/>
  <c r="Q22" i="4" s="1"/>
  <c r="R13" i="4"/>
  <c r="R22" i="4" s="1"/>
  <c r="S13" i="4"/>
  <c r="S22" i="4" s="1"/>
  <c r="T13" i="4"/>
  <c r="T22" i="4" s="1"/>
  <c r="U13" i="4"/>
  <c r="U22" i="4" s="1"/>
  <c r="V13" i="4"/>
  <c r="V22" i="4" s="1"/>
  <c r="W13" i="4"/>
  <c r="W22" i="4" s="1"/>
  <c r="X13" i="4"/>
  <c r="X22" i="4" s="1"/>
  <c r="Y13" i="4"/>
  <c r="Y22" i="4" s="1"/>
  <c r="Z13" i="4"/>
  <c r="Z22" i="4" s="1"/>
  <c r="AA13" i="4"/>
  <c r="AA22" i="4" s="1"/>
  <c r="AB13" i="4"/>
  <c r="AB22" i="4" s="1"/>
  <c r="AC13" i="4"/>
  <c r="AC22" i="4" s="1"/>
  <c r="AD13" i="4"/>
  <c r="AD22" i="4" s="1"/>
  <c r="C14" i="4"/>
  <c r="C29" i="4" s="1"/>
  <c r="D14" i="4"/>
  <c r="D29" i="4" s="1"/>
  <c r="E14" i="4"/>
  <c r="E29" i="4" s="1"/>
  <c r="F14" i="4"/>
  <c r="F29" i="4" s="1"/>
  <c r="G14" i="4"/>
  <c r="G29" i="4" s="1"/>
  <c r="H14" i="4"/>
  <c r="H29" i="4" s="1"/>
  <c r="I14" i="4"/>
  <c r="I29" i="4" s="1"/>
  <c r="J14" i="4"/>
  <c r="J29" i="4" s="1"/>
  <c r="K14" i="4"/>
  <c r="K29" i="4" s="1"/>
  <c r="L14" i="4"/>
  <c r="L29" i="4" s="1"/>
  <c r="M14" i="4"/>
  <c r="M29" i="4" s="1"/>
  <c r="N14" i="4"/>
  <c r="N29" i="4" s="1"/>
  <c r="O14" i="4"/>
  <c r="O29" i="4" s="1"/>
  <c r="P14" i="4"/>
  <c r="P29" i="4" s="1"/>
  <c r="Q14" i="4"/>
  <c r="Q29" i="4" s="1"/>
  <c r="R14" i="4"/>
  <c r="R29" i="4" s="1"/>
  <c r="S14" i="4"/>
  <c r="S29" i="4" s="1"/>
  <c r="T14" i="4"/>
  <c r="T29" i="4" s="1"/>
  <c r="U14" i="4"/>
  <c r="U29" i="4" s="1"/>
  <c r="V14" i="4"/>
  <c r="V29" i="4" s="1"/>
  <c r="W14" i="4"/>
  <c r="W29" i="4" s="1"/>
  <c r="X14" i="4"/>
  <c r="X29" i="4" s="1"/>
  <c r="Y14" i="4"/>
  <c r="Y29" i="4" s="1"/>
  <c r="Z14" i="4"/>
  <c r="Z29" i="4" s="1"/>
  <c r="AA14" i="4"/>
  <c r="AA29" i="4" s="1"/>
  <c r="AB14" i="4"/>
  <c r="AB29" i="4" s="1"/>
  <c r="AC14" i="4"/>
  <c r="AC29" i="4" s="1"/>
  <c r="AD14" i="4"/>
  <c r="AD29" i="4" s="1"/>
  <c r="C15" i="4"/>
  <c r="C30" i="4" s="1"/>
  <c r="D15" i="4"/>
  <c r="D30" i="4" s="1"/>
  <c r="E15" i="4"/>
  <c r="E30" i="4" s="1"/>
  <c r="F15" i="4"/>
  <c r="F30" i="4" s="1"/>
  <c r="G15" i="4"/>
  <c r="G30" i="4" s="1"/>
  <c r="H15" i="4"/>
  <c r="H30" i="4" s="1"/>
  <c r="I15" i="4"/>
  <c r="I30" i="4" s="1"/>
  <c r="J15" i="4"/>
  <c r="J30" i="4" s="1"/>
  <c r="K15" i="4"/>
  <c r="K30" i="4" s="1"/>
  <c r="L15" i="4"/>
  <c r="L30" i="4" s="1"/>
  <c r="M15" i="4"/>
  <c r="M30" i="4" s="1"/>
  <c r="N15" i="4"/>
  <c r="N30" i="4" s="1"/>
  <c r="O15" i="4"/>
  <c r="O30" i="4" s="1"/>
  <c r="P15" i="4"/>
  <c r="P30" i="4" s="1"/>
  <c r="Q15" i="4"/>
  <c r="Q30" i="4" s="1"/>
  <c r="R15" i="4"/>
  <c r="R30" i="4" s="1"/>
  <c r="S15" i="4"/>
  <c r="S30" i="4" s="1"/>
  <c r="T15" i="4"/>
  <c r="T30" i="4" s="1"/>
  <c r="U15" i="4"/>
  <c r="U30" i="4" s="1"/>
  <c r="V15" i="4"/>
  <c r="V30" i="4" s="1"/>
  <c r="W15" i="4"/>
  <c r="W30" i="4" s="1"/>
  <c r="X15" i="4"/>
  <c r="X30" i="4" s="1"/>
  <c r="Y15" i="4"/>
  <c r="Y30" i="4" s="1"/>
  <c r="Z15" i="4"/>
  <c r="Z30" i="4" s="1"/>
  <c r="AA15" i="4"/>
  <c r="AA30" i="4" s="1"/>
  <c r="AB15" i="4"/>
  <c r="AB30" i="4" s="1"/>
  <c r="AC15" i="4"/>
  <c r="AC30" i="4" s="1"/>
  <c r="AD15" i="4"/>
  <c r="AD30" i="4" s="1"/>
  <c r="D4" i="4"/>
  <c r="E4" i="4"/>
  <c r="F4" i="4"/>
  <c r="G4" i="4"/>
  <c r="H4" i="4"/>
  <c r="I4" i="4"/>
  <c r="J4" i="4"/>
  <c r="K4" i="4"/>
  <c r="L4" i="4"/>
  <c r="M4" i="4"/>
  <c r="N4" i="4"/>
  <c r="O4" i="4"/>
  <c r="P4" i="4"/>
  <c r="Q4" i="4"/>
  <c r="R4" i="4"/>
  <c r="S4" i="4"/>
  <c r="T4" i="4"/>
  <c r="U4" i="4"/>
  <c r="V4" i="4"/>
  <c r="W4" i="4"/>
  <c r="X4" i="4"/>
  <c r="Y4" i="4"/>
  <c r="Z4" i="4"/>
  <c r="AA4" i="4"/>
  <c r="AB4" i="4"/>
  <c r="AC4" i="4"/>
  <c r="AD4" i="4"/>
  <c r="C4" i="4"/>
  <c r="A51" i="4"/>
  <c r="G57" i="4" l="1"/>
  <c r="AE56" i="4"/>
  <c r="W56" i="4"/>
  <c r="O56" i="4"/>
  <c r="G56" i="4"/>
  <c r="AD57" i="4"/>
  <c r="V57" i="4"/>
  <c r="R57" i="4"/>
  <c r="Z57" i="4"/>
  <c r="F57" i="4"/>
  <c r="AF58" i="4"/>
  <c r="X58" i="4"/>
  <c r="P58" i="4"/>
  <c r="S27" i="4"/>
  <c r="V56" i="4"/>
  <c r="AF56" i="4"/>
  <c r="X56" i="4"/>
  <c r="P56" i="4"/>
  <c r="Y28" i="4"/>
  <c r="AA56" i="4"/>
  <c r="S56" i="4"/>
  <c r="K56" i="4"/>
  <c r="J57" i="4"/>
  <c r="C56" i="4"/>
  <c r="Q58" i="4"/>
  <c r="AB55" i="4"/>
  <c r="L55" i="4"/>
  <c r="AD56" i="4"/>
  <c r="F56" i="4"/>
  <c r="U57" i="4"/>
  <c r="M57" i="4"/>
  <c r="E57" i="4"/>
  <c r="O58" i="4"/>
  <c r="G58" i="4"/>
  <c r="Y55" i="4"/>
  <c r="AC56" i="4"/>
  <c r="I55" i="4"/>
  <c r="M55" i="4"/>
  <c r="E55" i="4"/>
  <c r="Y56" i="4"/>
  <c r="Q56" i="4"/>
  <c r="I56" i="4"/>
  <c r="K57" i="4"/>
  <c r="AF57" i="4"/>
  <c r="X57" i="4"/>
  <c r="H57" i="4"/>
  <c r="M58" i="4"/>
  <c r="Z58" i="4"/>
  <c r="R58" i="4"/>
  <c r="J58" i="4"/>
  <c r="Q55" i="4"/>
  <c r="Q28" i="4"/>
  <c r="I28" i="4"/>
  <c r="O26" i="4"/>
  <c r="O28" i="4"/>
  <c r="G28" i="4"/>
  <c r="AA28" i="4"/>
  <c r="S28" i="4"/>
  <c r="K28" i="4"/>
  <c r="AB56" i="4"/>
  <c r="H58" i="4"/>
  <c r="AB58" i="4"/>
  <c r="T58" i="4"/>
  <c r="L58" i="4"/>
  <c r="D58" i="4"/>
  <c r="C58" i="4"/>
  <c r="AB26" i="4"/>
  <c r="P26" i="4"/>
  <c r="H27" i="4"/>
  <c r="AB27" i="4"/>
  <c r="T27" i="4"/>
  <c r="P28" i="4"/>
  <c r="K26" i="4"/>
  <c r="C26" i="4"/>
  <c r="G27" i="4"/>
  <c r="AA27" i="4"/>
  <c r="K27" i="4"/>
  <c r="Z26" i="4"/>
  <c r="AD26" i="4"/>
  <c r="F26" i="4"/>
  <c r="AD27" i="4"/>
  <c r="V27" i="4"/>
  <c r="J28" i="4"/>
  <c r="AD28" i="4"/>
  <c r="V28" i="4"/>
  <c r="N28" i="4"/>
  <c r="F28" i="4"/>
  <c r="Y26" i="4"/>
  <c r="Q26" i="4"/>
  <c r="I26" i="4"/>
  <c r="AC26" i="4"/>
  <c r="U26" i="4"/>
  <c r="M26" i="4"/>
  <c r="E26" i="4"/>
  <c r="AC27" i="4"/>
  <c r="U27" i="4"/>
  <c r="M27" i="4"/>
  <c r="E27" i="4"/>
  <c r="P57" i="4"/>
  <c r="X28" i="4"/>
  <c r="H28" i="4"/>
  <c r="X25" i="4"/>
  <c r="W28" i="4"/>
  <c r="AC55" i="4"/>
  <c r="U55" i="4"/>
  <c r="R55" i="4"/>
  <c r="T56" i="4"/>
  <c r="L56" i="4"/>
  <c r="D56" i="4"/>
  <c r="AA57" i="4"/>
  <c r="S57" i="4"/>
  <c r="AC58" i="4"/>
  <c r="U58" i="4"/>
  <c r="E58" i="4"/>
  <c r="AE55" i="4"/>
  <c r="W55" i="4"/>
  <c r="Y27" i="4"/>
  <c r="Q27" i="4"/>
  <c r="I27" i="4"/>
  <c r="AC28" i="4"/>
  <c r="E28" i="4"/>
  <c r="AD25" i="4"/>
  <c r="X26" i="4"/>
  <c r="H26" i="4"/>
  <c r="T26" i="4"/>
  <c r="L26" i="4"/>
  <c r="D26" i="4"/>
  <c r="L27" i="4"/>
  <c r="D27" i="4"/>
  <c r="X27" i="4"/>
  <c r="P27" i="4"/>
  <c r="AB28" i="4"/>
  <c r="T28" i="4"/>
  <c r="H56" i="4"/>
  <c r="P25" i="4"/>
  <c r="W26" i="4"/>
  <c r="G26" i="4"/>
  <c r="AA26" i="4"/>
  <c r="S26" i="4"/>
  <c r="C27" i="4"/>
  <c r="W27" i="4"/>
  <c r="O27" i="4"/>
  <c r="C55" i="4"/>
  <c r="N57" i="4"/>
  <c r="O55" i="4"/>
  <c r="G55" i="4"/>
  <c r="T55" i="4"/>
  <c r="D55" i="4"/>
  <c r="N56" i="4"/>
  <c r="AE58" i="4"/>
  <c r="W58" i="4"/>
  <c r="AE57" i="4"/>
  <c r="W57" i="4"/>
  <c r="O57" i="4"/>
  <c r="Y58" i="4"/>
  <c r="I58" i="4"/>
  <c r="C57" i="4"/>
  <c r="C28" i="4"/>
  <c r="V26" i="4"/>
  <c r="N26" i="4"/>
  <c r="R26" i="4"/>
  <c r="J26" i="4"/>
  <c r="Z27" i="4"/>
  <c r="R27" i="4"/>
  <c r="J27" i="4"/>
  <c r="N27" i="4"/>
  <c r="F27" i="4"/>
  <c r="Z28" i="4"/>
  <c r="R28" i="4"/>
  <c r="AD55" i="4"/>
  <c r="V55" i="4"/>
  <c r="N55" i="4"/>
  <c r="F55" i="4"/>
  <c r="AA55" i="4"/>
  <c r="S55" i="4"/>
  <c r="K55" i="4"/>
  <c r="AF55" i="4"/>
  <c r="X55" i="4"/>
  <c r="P55" i="4"/>
  <c r="H55" i="4"/>
  <c r="U56" i="4"/>
  <c r="M56" i="4"/>
  <c r="E56" i="4"/>
  <c r="Z56" i="4"/>
  <c r="R56" i="4"/>
  <c r="J56" i="4"/>
  <c r="AB57" i="4"/>
  <c r="T57" i="4"/>
  <c r="L57" i="4"/>
  <c r="D57" i="4"/>
  <c r="Y57" i="4"/>
  <c r="Q57" i="4"/>
  <c r="I57" i="4"/>
  <c r="AD58" i="4"/>
  <c r="V58" i="4"/>
  <c r="N58" i="4"/>
  <c r="F58" i="4"/>
  <c r="AA58" i="4"/>
  <c r="S58" i="4"/>
  <c r="K58" i="4"/>
  <c r="U28" i="4"/>
  <c r="M28" i="4"/>
  <c r="L28" i="4"/>
  <c r="D28" i="4"/>
  <c r="Z55" i="4"/>
  <c r="J55" i="4"/>
  <c r="AC57" i="4"/>
  <c r="F25" i="4"/>
  <c r="V25" i="4"/>
  <c r="H25" i="4"/>
  <c r="N25" i="4"/>
  <c r="I25" i="4"/>
  <c r="K25" i="4"/>
  <c r="AA25" i="4"/>
  <c r="Y25" i="4"/>
  <c r="J25" i="4"/>
  <c r="R25" i="4"/>
  <c r="Z25" i="4"/>
  <c r="Q25" i="4"/>
  <c r="G25" i="4"/>
  <c r="O25" i="4"/>
  <c r="W25" i="4"/>
  <c r="D25" i="4"/>
  <c r="L25" i="4"/>
  <c r="T25" i="4"/>
  <c r="AB25" i="4"/>
  <c r="C25" i="4"/>
  <c r="S25" i="4"/>
  <c r="E25" i="4"/>
  <c r="M25" i="4"/>
  <c r="U25" i="4"/>
  <c r="AC25" i="4"/>
</calcChain>
</file>

<file path=xl/sharedStrings.xml><?xml version="1.0" encoding="utf-8"?>
<sst xmlns="http://schemas.openxmlformats.org/spreadsheetml/2006/main" count="1248" uniqueCount="214">
  <si>
    <t>Credits</t>
  </si>
  <si>
    <t/>
  </si>
  <si>
    <t>Fuel Type</t>
  </si>
  <si>
    <t>Units</t>
  </si>
  <si>
    <t>Q1</t>
  </si>
  <si>
    <t>Q2</t>
  </si>
  <si>
    <t>Q3</t>
  </si>
  <si>
    <t>Q4</t>
  </si>
  <si>
    <t>Bio-CNG</t>
  </si>
  <si>
    <t>MT</t>
  </si>
  <si>
    <t>Bio-LNG</t>
  </si>
  <si>
    <t>Fossil CNG</t>
  </si>
  <si>
    <t>Fossil LNG</t>
  </si>
  <si>
    <t>Hydrogen</t>
  </si>
  <si>
    <t>Electricity - Onroad</t>
  </si>
  <si>
    <t>Electricity - Offroad</t>
  </si>
  <si>
    <t>Ethanol &lt;65</t>
  </si>
  <si>
    <t>Ethanol 65-75</t>
  </si>
  <si>
    <t>Ethanol &gt;75</t>
  </si>
  <si>
    <t>Biodiesel</t>
  </si>
  <si>
    <t>Renewable Diesel</t>
  </si>
  <si>
    <t>CARBOB</t>
  </si>
  <si>
    <t>Diesel</t>
  </si>
  <si>
    <t>Total</t>
  </si>
  <si>
    <t>Fossil Natural Gas</t>
  </si>
  <si>
    <t>Biomethane</t>
  </si>
  <si>
    <t>Rolling Average</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</si>
  <si>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</si>
  <si>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</si>
  <si>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</si>
  <si>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</si>
  <si>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</si>
  <si>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</si>
  <si>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</si>
  <si>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</si>
  <si>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</si>
  <si>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</si>
  <si>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</si>
  <si>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</si>
  <si>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</si>
  <si>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</si>
  <si>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</si>
  <si>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</si>
  <si>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</si>
  <si>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</si>
  <si>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</si>
  <si>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</si>
  <si>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</si>
  <si>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</si>
  <si>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</si>
  <si>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</si>
  <si>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</si>
  <si>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</si>
  <si>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</si>
  <si>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</si>
  <si>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</si>
  <si>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</si>
  <si>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</si>
  <si>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</si>
  <si>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</si>
  <si>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</si>
  <si>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</si>
  <si>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</si>
  <si>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</si>
  <si>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</si>
  <si>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</si>
  <si>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</si>
  <si>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</si>
  <si>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</si>
  <si>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</si>
  <si>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</si>
  <si>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</si>
  <si>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</si>
  <si>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</si>
  <si>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</si>
  <si>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</si>
  <si>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</si>
  <si>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</si>
  <si>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</si>
  <si>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</si>
  <si>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</si>
  <si>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</si>
  <si>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</si>
  <si>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</si>
  <si>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</si>
  <si>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</si>
  <si>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</si>
  <si>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 xml:space="preserve"> CARBOB (gal)</t>
  </si>
  <si>
    <t>119.53 (MJ/gal)</t>
  </si>
  <si>
    <t xml:space="preserve"> CaRFG (gal)</t>
  </si>
  <si>
    <t>115.83 (MJ/gal)</t>
  </si>
  <si>
    <t xml:space="preserve"> Diesel fuel (gal)</t>
  </si>
  <si>
    <t>134.47 (MJ/gal)</t>
  </si>
  <si>
    <t>CNG (scf)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</si>
  <si>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</si>
  <si>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</si>
  <si>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</si>
  <si>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</si>
  <si>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</si>
  <si>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</si>
  <si>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</si>
  <si>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</si>
  <si>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</si>
  <si>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</si>
  <si>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</si>
  <si>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</si>
  <si>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</si>
  <si>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</si>
  <si>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 xml:space="preserve">Administratively Adjusted Credits reflect corrections to inaccurately reported data discovered through audits or self reported to ARB (Note:  Data shown denotes net credits and deficits adjustments in each quarter).  For more information see: </t>
  </si>
  <si>
    <t>http://www.arb.ca.gov/fuels/lcfs/enforcement/enforcement.htm</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</si>
  <si>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</si>
  <si>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</si>
  <si>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</si>
  <si>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</si>
  <si>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</si>
  <si>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Tab "Feedstock"</t>
  </si>
  <si>
    <t xml:space="preserve">This tab contains total credits, deficits, and volume for each feedstock of ethanol, biodiesel, and renewable diesel.   </t>
  </si>
  <si>
    <t xml:space="preserve">Credits and deficits are calculated using the equation in section 95486(b)(3) of the LCFS regulation.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</si>
  <si>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</si>
  <si>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</si>
  <si>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</si>
  <si>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</si>
  <si>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</si>
  <si>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</si>
  <si>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"Bio-LNG" means biogas-derived biomethane which has been compressed and liquefied into LNG. Bio-LNG has equivalent performance characteristics when compared to fossil LNG.</t>
  </si>
  <si>
    <t>"CARBOB" means California reformulated gasoline blendstock for oxygenate blending.</t>
  </si>
  <si>
    <t>"Ethanol &gt;65" includes ethanol with CI less than 65.</t>
  </si>
  <si>
    <t>"Ethanol 65-75" includes ethanol with CI between 65 and 75.</t>
  </si>
  <si>
    <t>"Ethanol &lt;75" includes ethanol with CI greater than 75.</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</si>
  <si>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</si>
  <si>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</si>
  <si>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</si>
  <si>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</si>
  <si>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</si>
  <si>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</si>
  <si>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</si>
  <si>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</si>
  <si>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</si>
  <si>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</si>
  <si>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</si>
  <si>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</si>
  <si>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</si>
  <si>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</si>
  <si>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</si>
  <si>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</si>
  <si>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</si>
  <si>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</si>
  <si>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</si>
  <si>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</si>
  <si>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Project Type</t>
  </si>
  <si>
    <t>Low Complexity/Low Energy Use Refinery</t>
  </si>
  <si>
    <t>Refinery Investment Credit</t>
  </si>
  <si>
    <t>Renewable Hydrogen Refinery Credit</t>
  </si>
  <si>
    <t>Administratively Adjusted Credits</t>
  </si>
  <si>
    <t xml:space="preserve">Total </t>
  </si>
  <si>
    <t>Cummulative Bank</t>
  </si>
  <si>
    <t>For Diesel and CARBOB, deficits shown are generated due to production, import and purchase,etc. while any credits shown are generated due to sale of inventory,  exports outside CA, etc.</t>
  </si>
  <si>
    <t>For alternative fuels that displace diesel and CARBOB, credits are generated by low-CI fules due to production, imports and purchase, etc. while any deficits generated are either due to a higher carbon intensity (CI) than the CI standard or due to sale of inventories, exports outside of CA, etc.</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</si>
  <si>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</si>
  <si>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</si>
  <si>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</si>
  <si>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</si>
  <si>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</si>
  <si>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</si>
  <si>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</si>
  <si>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</si>
  <si>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</si>
  <si>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</si>
  <si>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</si>
  <si>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</si>
  <si>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</si>
  <si>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</si>
  <si>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</si>
  <si>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</si>
  <si>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</si>
  <si>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</si>
  <si>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</si>
  <si>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</si>
  <si>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</si>
  <si>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</si>
  <si>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</si>
  <si>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</si>
  <si>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</si>
  <si>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</si>
  <si>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</si>
  <si>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</si>
  <si>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</si>
  <si>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</si>
  <si>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"Bio-CNG" means biogas-derived biomethane which has been compressed to CNG.  Bio-CNG has equivalent performance characteristics when compared to fossil CNG.</t>
  </si>
  <si>
    <t>"Renewable Naphtha" includes naphtha from a renewable feedstock blended into CARBOB</t>
  </si>
  <si>
    <t>Q1 '18 - Q4 '18</t>
  </si>
  <si>
    <t>Ethanol - Sorghum</t>
  </si>
  <si>
    <t>Ethanol - Wheat</t>
  </si>
  <si>
    <t>Dairy Digester/Animal Waste</t>
  </si>
  <si>
    <t>Alternative Jet Fuel</t>
  </si>
  <si>
    <t>Renewable Gasoline</t>
  </si>
  <si>
    <t>Propane</t>
  </si>
  <si>
    <t>Q2 '18 - Q1 '19</t>
  </si>
  <si>
    <t>2019Q1</t>
  </si>
  <si>
    <t>High-Solids Anaerobic Digestion (HSAD/Food Waste) &amp; Waste Water</t>
  </si>
  <si>
    <t>105.5 (MJ/Therm)</t>
  </si>
  <si>
    <t>Energy Density and  Conversion Factors</t>
  </si>
  <si>
    <t>Alternative Jet Fuel (gal)</t>
  </si>
  <si>
    <t>126.37 (MJ/gal)</t>
  </si>
  <si>
    <t>89.63 (MJ/gal)</t>
  </si>
  <si>
    <t>Buffer Account</t>
  </si>
  <si>
    <t>"Buffer Account" line shows number of credits deposited in the buffer account pursuant to the LCFS regulation section 95486 (a)(3).</t>
  </si>
  <si>
    <t>"Electricity - Onroad" refers to electric vehicle charging for all on-road vehicles including light-duty, medium-duty, &amp; heavy-duty EV.</t>
  </si>
  <si>
    <t>"Biomethane" is calculated as a sum of bio-CNG and bio-LNG reported in the LCFS.</t>
  </si>
  <si>
    <t>Propane (gal)</t>
  </si>
  <si>
    <t xml:space="preserve">"Propane" includes propane reported in the LCFS. </t>
  </si>
  <si>
    <t>Other (Hydrogen, Renewable Naphtha, Propane, Innovative Crude &amp; Low Complexity / Low Energy Use Refining, etc.)</t>
  </si>
  <si>
    <t>"Electricity - Offroad" refers to the electricity supplied to the Fixed Guideways (such as light rail, heavy rail, cable car, street car, &amp; trolley bus), Electric forklifts, Shore power delivered to Ocean-going Vessels at-berth (eOGV), Electric Cargo Handling Equipment (eCHE), and Electric Transportation Refrigeration Units (eTRU).</t>
  </si>
  <si>
    <t>Ethanol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</si>
</sst>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b/>
      <sz val="14"/>
      <color rgb="FF000000"/>
      <name val="Arial"/>
      <family val="2"/>
    </font>
    <font>
      <sz val="11"/>
      <color rgb="FF000000"/>
      <name val="Arial"/>
      <family val="2"/>
    </font>
    <font>
      <b/>
      <sz val="11"/>
      <color rgb="FF000000"/>
      <name val="Arial"/>
      <family val="2"/>
    </font>
    <font>
      <u/>
      <sz val="11"/>
      <color theme="10"/>
      <name val="Calibri"/>
      <family val="2"/>
      <scheme val="minor"/>
    </font>
    <font>
      <sz val="11"/>
      <name val="Calibri"/>
      <family val="2"/>
    </font>
    <font>
      <sz val="10"/>
      <color rgb="FF000000"/>
      <name val="Arial"/>
      <family val="2"/>
    </font>
    <font>
      <b/>
      <u/>
      <sz val="10"/>
      <color rgb="FF000000"/>
      <name val="Arial"/>
      <family val="2"/>
    </font>
    <font>
      <i/>
      <sz val="11"/>
      <name val="Arial"/>
      <family val="2"/>
    </font>
  </fonts>
  <fills count="6">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
      <left style="thin">
        <color rgb="FFD3D3D3"/>
      </left>
      <right/>
      <top style="thin">
        <color rgb="FFD3D3D3"/>
      </top>
      <bottom/>
      <diagonal/>
    </border>
    <border>
      <left/>
      <right/>
      <top style="thin">
        <color rgb="FFD3D3D3"/>
      </top>
      <bottom/>
      <diagonal/>
    </border>
  </borders>
  <cellStyleXfs count="4">
    <xf numFmtId="0" fontId="0" fillId="0" borderId="0"/>
    <xf numFmtId="43" fontId="7" fillId="0" borderId="0" applyFont="0" applyFill="0" applyBorder="0" applyAlignment="0" applyProtection="0"/>
    <xf numFmtId="0" fontId="14" fillId="0" borderId="0" applyNumberFormat="0" applyFill="0" applyBorder="0" applyAlignment="0" applyProtection="0"/>
    <xf numFmtId="9" fontId="7" fillId="0" borderId="0" applyFont="0" applyFill="0" applyBorder="0" applyAlignment="0" applyProtection="0"/>
  </cellStyleXfs>
  <cellXfs count="58">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0" borderId="0" xfId="0" applyFont="1" applyFill="1" applyBorder="1"/>
    <xf numFmtId="0" fontId="5" fillId="3" borderId="1" xfId="0" applyNumberFormat="1" applyFont="1" applyFill="1" applyBorder="1" applyAlignment="1">
      <alignment vertical="top" wrapText="1" readingOrder="1"/>
    </xf>
    <xf numFmtId="0" fontId="1" fillId="3" borderId="0" xfId="0" applyFont="1" applyFill="1" applyBorder="1" applyAlignment="1">
      <alignment wrapText="1" readingOrder="1"/>
    </xf>
    <xf numFmtId="0" fontId="1" fillId="0" borderId="0" xfId="0" applyFont="1" applyFill="1" applyBorder="1" applyAlignment="1">
      <alignment wrapText="1" readingOrder="1"/>
    </xf>
    <xf numFmtId="164" fontId="1" fillId="0" borderId="0" xfId="1" applyNumberFormat="1" applyFont="1" applyFill="1" applyBorder="1"/>
    <xf numFmtId="0" fontId="9"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1" fillId="0" borderId="0" xfId="0" applyFont="1"/>
    <xf numFmtId="0" fontId="12" fillId="0" borderId="0" xfId="0" applyFont="1"/>
    <xf numFmtId="0" fontId="0" fillId="0" borderId="0" xfId="0"/>
    <xf numFmtId="0" fontId="13" fillId="0" borderId="0" xfId="0" applyFont="1"/>
    <xf numFmtId="0" fontId="14" fillId="0" borderId="0" xfId="2"/>
    <xf numFmtId="0" fontId="4" fillId="0" borderId="2" xfId="0" applyNumberFormat="1" applyFont="1" applyFill="1" applyBorder="1" applyAlignment="1">
      <alignment vertical="top" wrapText="1" readingOrder="1"/>
    </xf>
    <xf numFmtId="0" fontId="4" fillId="0" borderId="3"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164" fontId="4" fillId="0" borderId="1" xfId="0" applyNumberFormat="1" applyFont="1" applyFill="1" applyBorder="1" applyAlignment="1">
      <alignment vertical="top" wrapText="1" readingOrder="1"/>
    </xf>
    <xf numFmtId="164" fontId="1" fillId="0" borderId="0" xfId="0" applyNumberFormat="1"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4" fillId="2" borderId="5" xfId="0" applyNumberFormat="1" applyFont="1" applyFill="1" applyBorder="1" applyAlignment="1">
      <alignment vertical="top" wrapText="1" readingOrder="1"/>
    </xf>
    <xf numFmtId="9" fontId="1" fillId="0" borderId="0" xfId="3" applyFont="1" applyFill="1" applyBorder="1"/>
    <xf numFmtId="0" fontId="1" fillId="0" borderId="0" xfId="0" applyFont="1" applyFill="1" applyBorder="1"/>
    <xf numFmtId="0" fontId="15" fillId="0" borderId="0" xfId="0" applyFont="1" applyFill="1" applyBorder="1"/>
    <xf numFmtId="0" fontId="16"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6" fillId="2" borderId="1"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4" borderId="4" xfId="0" applyFont="1" applyFill="1" applyBorder="1" applyAlignment="1">
      <alignment horizontal="center"/>
    </xf>
    <xf numFmtId="0" fontId="12" fillId="5" borderId="4" xfId="0" applyFont="1" applyFill="1" applyBorder="1" applyAlignment="1">
      <alignment horizontal="center"/>
    </xf>
    <xf numFmtId="164" fontId="4" fillId="0" borderId="2" xfId="0" applyNumberFormat="1" applyFont="1" applyFill="1" applyBorder="1" applyAlignment="1">
      <alignment vertical="top" wrapText="1" readingOrder="1"/>
    </xf>
    <xf numFmtId="164" fontId="4" fillId="0" borderId="3"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12" fillId="0" borderId="0" xfId="0" applyFont="1" applyAlignment="1">
      <alignment horizontal="left" wrapText="1"/>
    </xf>
    <xf numFmtId="0" fontId="4" fillId="2" borderId="5" xfId="0" applyNumberFormat="1" applyFont="1" applyFill="1" applyBorder="1" applyAlignment="1">
      <alignment horizontal="right" vertical="top" wrapText="1" readingOrder="1"/>
    </xf>
    <xf numFmtId="0" fontId="4" fillId="2" borderId="0" xfId="0" applyNumberFormat="1" applyFont="1" applyFill="1" applyBorder="1" applyAlignment="1">
      <alignment horizontal="right" vertical="top" wrapText="1" readingOrder="1"/>
    </xf>
    <xf numFmtId="0" fontId="4" fillId="2" borderId="6" xfId="0" applyNumberFormat="1" applyFont="1" applyFill="1" applyBorder="1" applyAlignment="1">
      <alignment horizontal="right" vertical="top" wrapText="1" readingOrder="1"/>
    </xf>
    <xf numFmtId="0" fontId="4" fillId="2" borderId="7" xfId="0" applyNumberFormat="1" applyFont="1" applyFill="1" applyBorder="1" applyAlignment="1">
      <alignment horizontal="right" vertical="top" wrapText="1" readingOrder="1"/>
    </xf>
    <xf numFmtId="0" fontId="4"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16" fillId="2" borderId="1" xfId="0" applyNumberFormat="1" applyFont="1" applyFill="1" applyBorder="1" applyAlignment="1">
      <alignment vertical="top" wrapText="1" readingOrder="1"/>
    </xf>
    <xf numFmtId="0" fontId="15" fillId="0" borderId="2" xfId="0" applyNumberFormat="1" applyFont="1" applyFill="1" applyBorder="1" applyAlignment="1">
      <alignment vertical="top" wrapText="1"/>
    </xf>
    <xf numFmtId="0" fontId="15" fillId="0" borderId="3" xfId="0" applyNumberFormat="1" applyFont="1" applyFill="1" applyBorder="1" applyAlignment="1">
      <alignment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Fuels!$C$73:$AI$73</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Q1</c:v>
                </c:pt>
              </c:strCache>
            </c:strRef>
          </c:cat>
          <c:val>
            <c:numRef>
              <c:f>Fuels!$C$74:$AI$74</c:f>
              <c:numCache>
                <c:formatCode>General</c:formatCode>
                <c:ptCount val="33"/>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65.88</c:v>
                </c:pt>
                <c:pt idx="32">
                  <c:v>65.989999999999995</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Fuels!$C$77:$AI$77</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Q1</c:v>
                </c:pt>
              </c:strCache>
            </c:strRef>
          </c:cat>
          <c:val>
            <c:numRef>
              <c:f>Fuels!$C$78:$AI$78</c:f>
              <c:numCache>
                <c:formatCode>General</c:formatCode>
                <c:ptCount val="33"/>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29.93</c:v>
                </c:pt>
                <c:pt idx="30">
                  <c:v>29.61</c:v>
                </c:pt>
                <c:pt idx="31">
                  <c:v>30.67</c:v>
                </c:pt>
                <c:pt idx="32">
                  <c:v>28.46</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Fuels!$C$81:$AI$81</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Q1</c:v>
                </c:pt>
              </c:strCache>
            </c:strRef>
          </c:cat>
          <c:val>
            <c:numRef>
              <c:f>Fuels!$C$82:$AI$82</c:f>
              <c:numCache>
                <c:formatCode>General</c:formatCode>
                <c:ptCount val="33"/>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pt idx="32">
                  <c:v>36.32</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Fuels!$A$84</c:f>
              <c:strCache>
                <c:ptCount val="1"/>
                <c:pt idx="0">
                  <c:v>Bio-CNG CI Avg</c:v>
                </c:pt>
              </c:strCache>
            </c:strRef>
          </c:tx>
          <c:spPr>
            <a:ln w="28575" cap="rnd">
              <a:solidFill>
                <a:schemeClr val="accent1"/>
              </a:solidFill>
              <a:round/>
            </a:ln>
            <a:effectLst/>
          </c:spPr>
          <c:marker>
            <c:symbol val="none"/>
          </c:marker>
          <c:cat>
            <c:strRef>
              <c:f>Fuels!$L$85:$AI$85</c:f>
              <c:strCache>
                <c:ptCount val="24"/>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pt idx="23">
                  <c:v>Q1</c:v>
                </c:pt>
              </c:strCache>
            </c:strRef>
          </c:cat>
          <c:val>
            <c:numRef>
              <c:f>Fuels!$L$86:$AI$86</c:f>
              <c:numCache>
                <c:formatCode>General</c:formatCode>
                <c:ptCount val="24"/>
                <c:pt idx="0">
                  <c:v>32.15</c:v>
                </c:pt>
                <c:pt idx="1">
                  <c:v>14.82</c:v>
                </c:pt>
                <c:pt idx="2">
                  <c:v>15.85</c:v>
                </c:pt>
                <c:pt idx="3">
                  <c:v>15.99</c:v>
                </c:pt>
                <c:pt idx="4">
                  <c:v>16.579999999999998</c:v>
                </c:pt>
                <c:pt idx="5">
                  <c:v>22.07</c:v>
                </c:pt>
                <c:pt idx="6">
                  <c:v>24.73</c:v>
                </c:pt>
                <c:pt idx="7">
                  <c:v>25.91</c:v>
                </c:pt>
                <c:pt idx="8">
                  <c:v>21.26</c:v>
                </c:pt>
                <c:pt idx="9">
                  <c:v>19.3</c:v>
                </c:pt>
                <c:pt idx="10">
                  <c:v>22.06</c:v>
                </c:pt>
                <c:pt idx="11">
                  <c:v>23.84</c:v>
                </c:pt>
                <c:pt idx="12">
                  <c:v>26.3</c:v>
                </c:pt>
                <c:pt idx="13">
                  <c:v>39.71</c:v>
                </c:pt>
                <c:pt idx="14">
                  <c:v>41.27</c:v>
                </c:pt>
                <c:pt idx="15">
                  <c:v>44.65</c:v>
                </c:pt>
                <c:pt idx="16">
                  <c:v>40.270000000000003</c:v>
                </c:pt>
                <c:pt idx="17">
                  <c:v>38.22</c:v>
                </c:pt>
                <c:pt idx="18">
                  <c:v>37.549999999999997</c:v>
                </c:pt>
                <c:pt idx="19">
                  <c:v>38.880000000000003</c:v>
                </c:pt>
                <c:pt idx="20">
                  <c:v>43.04</c:v>
                </c:pt>
                <c:pt idx="21">
                  <c:v>40.39</c:v>
                </c:pt>
                <c:pt idx="22">
                  <c:v>41.44</c:v>
                </c:pt>
                <c:pt idx="23">
                  <c:v>44.27</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Fuels!$A$88</c:f>
              <c:strCache>
                <c:ptCount val="1"/>
                <c:pt idx="0">
                  <c:v>Bio-LNG CI Avg</c:v>
                </c:pt>
              </c:strCache>
            </c:strRef>
          </c:tx>
          <c:spPr>
            <a:ln w="28575" cap="rnd">
              <a:solidFill>
                <a:schemeClr val="accent1"/>
              </a:solidFill>
              <a:round/>
            </a:ln>
            <a:effectLst/>
          </c:spPr>
          <c:marker>
            <c:symbol val="none"/>
          </c:marker>
          <c:cat>
            <c:strRef>
              <c:f>Fuels!$C$89:$AI$89</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Q1</c:v>
                </c:pt>
              </c:strCache>
            </c:strRef>
          </c:cat>
          <c:val>
            <c:numRef>
              <c:f>Fuels!$C$90:$AI$90</c:f>
              <c:numCache>
                <c:formatCode>General</c:formatCode>
                <c:ptCount val="33"/>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35.369999999999997</c:v>
                </c:pt>
              </c:numCache>
            </c:numRef>
          </c:val>
          <c:smooth val="0"/>
          <c:extLst>
            <c:ext xmlns:c16="http://schemas.microsoft.com/office/drawing/2014/chart" uri="{C3380CC4-5D6E-409C-BE32-E72D297353CC}">
              <c16:uniqueId val="{00000000-6B91-4554-AD95-43AD7B1890E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Q1 2019</a:t>
            </a:r>
            <a:endParaRPr lang="en-US" sz="1200">
              <a:effectLst/>
            </a:endParaRPr>
          </a:p>
        </c:rich>
      </c:tx>
      <c:layout/>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2"/>
          <c:order val="0"/>
          <c:tx>
            <c:strRef>
              <c:f>'Graph Data'!$A$31</c:f>
              <c:strCache>
                <c:ptCount val="1"/>
                <c:pt idx="0">
                  <c:v>Other (Hydrogen, Renewable Naphtha, Propane, Innovative Crude &amp; Low Complexity / Low Energy Use Refining, etc.)</c:v>
                </c:pt>
              </c:strCache>
            </c:strRef>
          </c:tx>
          <c:spPr>
            <a:solidFill>
              <a:srgbClr val="FFFF00"/>
            </a:solidFill>
            <a:ln w="25400">
              <a:noFill/>
            </a:ln>
          </c:spPr>
          <c:cat>
            <c:strRef>
              <c:f>'Graph Data'!$C$3:$AF$3</c:f>
              <c:strCache>
                <c:ptCount val="3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strCache>
            </c:strRef>
          </c:cat>
          <c:val>
            <c:numRef>
              <c:f>'Graph Data'!$C$31:$AF$31</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26.75</c:v>
                </c:pt>
                <c:pt idx="18">
                  <c:v>33.75</c:v>
                </c:pt>
                <c:pt idx="19">
                  <c:v>21.5</c:v>
                </c:pt>
                <c:pt idx="20">
                  <c:v>37958</c:v>
                </c:pt>
                <c:pt idx="21">
                  <c:v>38363.25</c:v>
                </c:pt>
                <c:pt idx="22">
                  <c:v>40188.25</c:v>
                </c:pt>
                <c:pt idx="23">
                  <c:v>40079.5</c:v>
                </c:pt>
                <c:pt idx="24">
                  <c:v>37325</c:v>
                </c:pt>
                <c:pt idx="25">
                  <c:v>37867.5</c:v>
                </c:pt>
                <c:pt idx="26">
                  <c:v>38028.5</c:v>
                </c:pt>
                <c:pt idx="27">
                  <c:v>38043.75</c:v>
                </c:pt>
                <c:pt idx="28">
                  <c:v>2774.3</c:v>
                </c:pt>
                <c:pt idx="29">
                  <c:v>3427.75</c:v>
                </c:pt>
              </c:numCache>
            </c:numRef>
          </c:val>
          <c:extLst>
            <c:ext xmlns:c16="http://schemas.microsoft.com/office/drawing/2014/chart" uri="{C3380CC4-5D6E-409C-BE32-E72D297353CC}">
              <c16:uniqueId val="{00000002-73BD-45D0-B61F-FB6ABAA8FEE2}"/>
            </c:ext>
          </c:extLst>
        </c:ser>
        <c:ser>
          <c:idx val="1"/>
          <c:order val="1"/>
          <c:tx>
            <c:strRef>
              <c:f>'Graph Data'!$A$30</c:f>
              <c:strCache>
                <c:ptCount val="1"/>
                <c:pt idx="0">
                  <c:v>Renewable Diesel</c:v>
                </c:pt>
              </c:strCache>
            </c:strRef>
          </c:tx>
          <c:spPr>
            <a:ln w="25400">
              <a:noFill/>
            </a:ln>
          </c:spPr>
          <c:cat>
            <c:strRef>
              <c:f>'Graph Data'!$C$3:$AF$3</c:f>
              <c:strCache>
                <c:ptCount val="3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strCache>
            </c:strRef>
          </c:cat>
          <c:val>
            <c:numRef>
              <c:f>'Graph Data'!$C$30:$AF$30</c:f>
              <c:numCache>
                <c:formatCode>_(* #,##0_);_(* \(#,##0\);_(* "-"??_);_(@_)</c:formatCode>
                <c:ptCount val="30"/>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936026.8</c:v>
                </c:pt>
                <c:pt idx="29">
                  <c:v>964355.75</c:v>
                </c:pt>
              </c:numCache>
            </c:numRef>
          </c:val>
          <c:extLst>
            <c:ext xmlns:c16="http://schemas.microsoft.com/office/drawing/2014/chart" uri="{C3380CC4-5D6E-409C-BE32-E72D297353CC}">
              <c16:uniqueId val="{00000001-73BD-45D0-B61F-FB6ABAA8FEE2}"/>
            </c:ext>
          </c:extLst>
        </c:ser>
        <c:ser>
          <c:idx val="0"/>
          <c:order val="2"/>
          <c:tx>
            <c:strRef>
              <c:f>'Graph Data'!$A$29</c:f>
              <c:strCache>
                <c:ptCount val="1"/>
                <c:pt idx="0">
                  <c:v>Biodiesel</c:v>
                </c:pt>
              </c:strCache>
            </c:strRef>
          </c:tx>
          <c:spPr>
            <a:ln w="25400">
              <a:noFill/>
            </a:ln>
          </c:spPr>
          <c:cat>
            <c:strRef>
              <c:f>'Graph Data'!$C$3:$AF$3</c:f>
              <c:strCache>
                <c:ptCount val="3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strCache>
            </c:strRef>
          </c:cat>
          <c:val>
            <c:numRef>
              <c:f>'Graph Data'!$C$29:$AF$29</c:f>
              <c:numCache>
                <c:formatCode>_(* #,##0_);_(* \(#,##0\);_(* "-"??_);_(@_)</c:formatCode>
                <c:ptCount val="30"/>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345519.5</c:v>
                </c:pt>
                <c:pt idx="25">
                  <c:v>345443.75</c:v>
                </c:pt>
                <c:pt idx="26">
                  <c:v>354343.5</c:v>
                </c:pt>
                <c:pt idx="27">
                  <c:v>366448.5</c:v>
                </c:pt>
                <c:pt idx="28">
                  <c:v>390857.2</c:v>
                </c:pt>
                <c:pt idx="29">
                  <c:v>411987.25</c:v>
                </c:pt>
              </c:numCache>
            </c:numRef>
          </c:val>
          <c:extLst>
            <c:ext xmlns:c16="http://schemas.microsoft.com/office/drawing/2014/chart" uri="{C3380CC4-5D6E-409C-BE32-E72D297353CC}">
              <c16:uniqueId val="{00000000-73BD-45D0-B61F-FB6ABAA8FEE2}"/>
            </c:ext>
          </c:extLst>
        </c:ser>
        <c:ser>
          <c:idx val="7"/>
          <c:order val="3"/>
          <c:tx>
            <c:strRef>
              <c:f>'Graph Data'!$A$26</c:f>
              <c:strCache>
                <c:ptCount val="1"/>
                <c:pt idx="0">
                  <c:v>Electricity</c:v>
                </c:pt>
              </c:strCache>
            </c:strRef>
          </c:tx>
          <c:cat>
            <c:strRef>
              <c:f>'Graph Data'!$C$3:$AF$3</c:f>
              <c:strCache>
                <c:ptCount val="3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strCache>
            </c:strRef>
          </c:cat>
          <c:val>
            <c:numRef>
              <c:f>'Graph Data'!$C$26:$AF$26</c:f>
              <c:numCache>
                <c:formatCode>_(* #,##0_);_(* \(#,##0\);_(* "-"??_);_(@_)</c:formatCode>
                <c:ptCount val="30"/>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226393.5</c:v>
                </c:pt>
                <c:pt idx="21">
                  <c:v>247688.75</c:v>
                </c:pt>
                <c:pt idx="22">
                  <c:v>267404</c:v>
                </c:pt>
                <c:pt idx="23">
                  <c:v>286840.25</c:v>
                </c:pt>
                <c:pt idx="24">
                  <c:v>303525</c:v>
                </c:pt>
                <c:pt idx="25">
                  <c:v>321832.25</c:v>
                </c:pt>
                <c:pt idx="26">
                  <c:v>347213.25</c:v>
                </c:pt>
                <c:pt idx="27">
                  <c:v>382528</c:v>
                </c:pt>
                <c:pt idx="28">
                  <c:v>457623.6</c:v>
                </c:pt>
                <c:pt idx="29">
                  <c:v>480811</c:v>
                </c:pt>
              </c:numCache>
            </c:numRef>
          </c:val>
          <c:extLst>
            <c:ext xmlns:c16="http://schemas.microsoft.com/office/drawing/2014/chart" uri="{C3380CC4-5D6E-409C-BE32-E72D297353CC}">
              <c16:uniqueId val="{00000004-D1A8-4014-BD37-C582C74E7856}"/>
            </c:ext>
          </c:extLst>
        </c:ser>
        <c:ser>
          <c:idx val="3"/>
          <c:order val="4"/>
          <c:tx>
            <c:strRef>
              <c:f>'Graph Data'!$A$27</c:f>
              <c:strCache>
                <c:ptCount val="1"/>
                <c:pt idx="0">
                  <c:v>Fossil Natural Gas</c:v>
                </c:pt>
              </c:strCache>
            </c:strRef>
          </c:tx>
          <c:cat>
            <c:strRef>
              <c:f>'Graph Data'!$C$3:$AF$3</c:f>
              <c:strCache>
                <c:ptCount val="3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strCache>
            </c:strRef>
          </c:cat>
          <c:val>
            <c:numRef>
              <c:f>'Graph Data'!$C$27:$AF$27</c:f>
              <c:numCache>
                <c:formatCode>_(* #,##0_);_(* \(#,##0\);_(* "-"??_);_(@_)</c:formatCode>
                <c:ptCount val="30"/>
                <c:pt idx="0">
                  <c:v>41097.5</c:v>
                </c:pt>
                <c:pt idx="1">
                  <c:v>41170.5</c:v>
                </c:pt>
                <c:pt idx="2">
                  <c:v>41417.75</c:v>
                </c:pt>
                <c:pt idx="3">
                  <c:v>43542.5</c:v>
                </c:pt>
                <c:pt idx="4">
                  <c:v>45792.5</c:v>
                </c:pt>
                <c:pt idx="5">
                  <c:v>50547.5</c:v>
                </c:pt>
                <c:pt idx="6">
                  <c:v>54271</c:v>
                </c:pt>
                <c:pt idx="7">
                  <c:v>54494</c:v>
                </c:pt>
                <c:pt idx="8">
                  <c:v>55487</c:v>
                </c:pt>
                <c:pt idx="9">
                  <c:v>55101.5</c:v>
                </c:pt>
                <c:pt idx="10">
                  <c:v>58197.25</c:v>
                </c:pt>
                <c:pt idx="11">
                  <c:v>60710.25</c:v>
                </c:pt>
                <c:pt idx="12">
                  <c:v>61841.25</c:v>
                </c:pt>
                <c:pt idx="13">
                  <c:v>62355</c:v>
                </c:pt>
                <c:pt idx="14">
                  <c:v>57445.75</c:v>
                </c:pt>
                <c:pt idx="15">
                  <c:v>54658.75</c:v>
                </c:pt>
                <c:pt idx="16">
                  <c:v>51526.5</c:v>
                </c:pt>
                <c:pt idx="17">
                  <c:v>47534</c:v>
                </c:pt>
                <c:pt idx="18">
                  <c:v>46525.5</c:v>
                </c:pt>
                <c:pt idx="19">
                  <c:v>44372.25</c:v>
                </c:pt>
                <c:pt idx="20">
                  <c:v>42687.5</c:v>
                </c:pt>
                <c:pt idx="21">
                  <c:v>35748</c:v>
                </c:pt>
                <c:pt idx="22">
                  <c:v>27637.75</c:v>
                </c:pt>
                <c:pt idx="23">
                  <c:v>20857.75</c:v>
                </c:pt>
                <c:pt idx="24">
                  <c:v>14623.5</c:v>
                </c:pt>
                <c:pt idx="25">
                  <c:v>14438.75</c:v>
                </c:pt>
                <c:pt idx="26">
                  <c:v>15099</c:v>
                </c:pt>
                <c:pt idx="27">
                  <c:v>15326.75</c:v>
                </c:pt>
                <c:pt idx="28">
                  <c:v>13578.199999999999</c:v>
                </c:pt>
                <c:pt idx="29">
                  <c:v>13149.75</c:v>
                </c:pt>
              </c:numCache>
            </c:numRef>
          </c:val>
          <c:extLst>
            <c:ext xmlns:c16="http://schemas.microsoft.com/office/drawing/2014/chart" uri="{C3380CC4-5D6E-409C-BE32-E72D297353CC}">
              <c16:uniqueId val="{00000005-D1A8-4014-BD37-C582C74E7856}"/>
            </c:ext>
          </c:extLst>
        </c:ser>
        <c:ser>
          <c:idx val="9"/>
          <c:order val="5"/>
          <c:tx>
            <c:strRef>
              <c:f>'Graph Data'!$A$28</c:f>
              <c:strCache>
                <c:ptCount val="1"/>
                <c:pt idx="0">
                  <c:v>Biomethane</c:v>
                </c:pt>
              </c:strCache>
            </c:strRef>
          </c:tx>
          <c:spPr>
            <a:solidFill>
              <a:srgbClr val="9BBB59">
                <a:lumMod val="75000"/>
              </a:srgbClr>
            </a:solidFill>
            <a:ln w="25400">
              <a:noFill/>
            </a:ln>
          </c:spPr>
          <c:cat>
            <c:strRef>
              <c:f>'Graph Data'!$C$3:$AF$3</c:f>
              <c:strCache>
                <c:ptCount val="3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strCache>
            </c:strRef>
          </c:cat>
          <c:val>
            <c:numRef>
              <c:f>'Graph Data'!$C$28:$AF$28</c:f>
              <c:numCache>
                <c:formatCode>_(* #,##0_);_(* \(#,##0\);_(* "-"??_);_(@_)</c:formatCode>
                <c:ptCount val="30"/>
                <c:pt idx="0">
                  <c:v>3678.75</c:v>
                </c:pt>
                <c:pt idx="1">
                  <c:v>4217.5</c:v>
                </c:pt>
                <c:pt idx="2">
                  <c:v>4505.5</c:v>
                </c:pt>
                <c:pt idx="3">
                  <c:v>4159.75</c:v>
                </c:pt>
                <c:pt idx="4">
                  <c:v>3711.25</c:v>
                </c:pt>
                <c:pt idx="5">
                  <c:v>3679.5</c:v>
                </c:pt>
                <c:pt idx="6">
                  <c:v>3919.25</c:v>
                </c:pt>
                <c:pt idx="7">
                  <c:v>15303.75</c:v>
                </c:pt>
                <c:pt idx="8">
                  <c:v>24517.25</c:v>
                </c:pt>
                <c:pt idx="9">
                  <c:v>33883.25</c:v>
                </c:pt>
                <c:pt idx="10">
                  <c:v>42046.25</c:v>
                </c:pt>
                <c:pt idx="11">
                  <c:v>47887.5</c:v>
                </c:pt>
                <c:pt idx="12">
                  <c:v>59811.5</c:v>
                </c:pt>
                <c:pt idx="13">
                  <c:v>73382.5</c:v>
                </c:pt>
                <c:pt idx="14">
                  <c:v>99866.25</c:v>
                </c:pt>
                <c:pt idx="15">
                  <c:v>123058.75</c:v>
                </c:pt>
                <c:pt idx="16">
                  <c:v>143903.25</c:v>
                </c:pt>
                <c:pt idx="17">
                  <c:v>166579.25</c:v>
                </c:pt>
                <c:pt idx="18">
                  <c:v>178521.5</c:v>
                </c:pt>
                <c:pt idx="19">
                  <c:v>175672.25</c:v>
                </c:pt>
                <c:pt idx="20">
                  <c:v>170422.25</c:v>
                </c:pt>
                <c:pt idx="21">
                  <c:v>157929.5</c:v>
                </c:pt>
                <c:pt idx="22">
                  <c:v>153419.75</c:v>
                </c:pt>
                <c:pt idx="23">
                  <c:v>161286.75</c:v>
                </c:pt>
                <c:pt idx="24">
                  <c:v>170246.25</c:v>
                </c:pt>
                <c:pt idx="25">
                  <c:v>180942.75</c:v>
                </c:pt>
                <c:pt idx="26">
                  <c:v>180192.25</c:v>
                </c:pt>
                <c:pt idx="27">
                  <c:v>183354.75</c:v>
                </c:pt>
                <c:pt idx="28">
                  <c:v>186705.19999999998</c:v>
                </c:pt>
                <c:pt idx="29">
                  <c:v>188504.75</c:v>
                </c:pt>
              </c:numCache>
            </c:numRef>
          </c:val>
          <c:extLst>
            <c:ext xmlns:c16="http://schemas.microsoft.com/office/drawing/2014/chart" uri="{C3380CC4-5D6E-409C-BE32-E72D297353CC}">
              <c16:uniqueId val="{00000006-D1A8-4014-BD37-C582C74E7856}"/>
            </c:ext>
          </c:extLst>
        </c:ser>
        <c:ser>
          <c:idx val="6"/>
          <c:order val="6"/>
          <c:tx>
            <c:strRef>
              <c:f>'Graph Data'!$A$25</c:f>
              <c:strCache>
                <c:ptCount val="1"/>
                <c:pt idx="0">
                  <c:v>Ethanol</c:v>
                </c:pt>
              </c:strCache>
            </c:strRef>
          </c:tx>
          <c:spPr>
            <a:solidFill>
              <a:srgbClr val="F79646">
                <a:lumMod val="75000"/>
              </a:srgbClr>
            </a:solidFill>
          </c:spPr>
          <c:cat>
            <c:strRef>
              <c:f>'Graph Data'!$C$3:$AF$3</c:f>
              <c:strCache>
                <c:ptCount val="3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strCache>
            </c:strRef>
          </c:cat>
          <c:val>
            <c:numRef>
              <c:f>'Graph Data'!$C$25:$AF$25</c:f>
              <c:numCache>
                <c:formatCode>_(* #,##0_);_(* \(#,##0\);_(* "-"??_);_(@_)</c:formatCode>
                <c:ptCount val="30"/>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621973.75</c:v>
                </c:pt>
                <c:pt idx="18">
                  <c:v>710130.25</c:v>
                </c:pt>
                <c:pt idx="19">
                  <c:v>805438</c:v>
                </c:pt>
                <c:pt idx="20">
                  <c:v>879776.75</c:v>
                </c:pt>
                <c:pt idx="21">
                  <c:v>866449</c:v>
                </c:pt>
                <c:pt idx="22">
                  <c:v>866394.5</c:v>
                </c:pt>
                <c:pt idx="23">
                  <c:v>869357.25</c:v>
                </c:pt>
                <c:pt idx="24">
                  <c:v>872056</c:v>
                </c:pt>
                <c:pt idx="25">
                  <c:v>870380.25</c:v>
                </c:pt>
                <c:pt idx="26">
                  <c:v>850128.25</c:v>
                </c:pt>
                <c:pt idx="27">
                  <c:v>854713.25</c:v>
                </c:pt>
                <c:pt idx="28">
                  <c:v>881038.4</c:v>
                </c:pt>
                <c:pt idx="29">
                  <c:v>907214</c:v>
                </c:pt>
              </c:numCache>
            </c:numRef>
          </c:val>
          <c:extLst>
            <c:ext xmlns:c16="http://schemas.microsoft.com/office/drawing/2014/chart" uri="{C3380CC4-5D6E-409C-BE32-E72D297353CC}">
              <c16:uniqueId val="{00000003-D1A8-4014-BD37-C582C74E7856}"/>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700"/>
            </a:pPr>
            <a:endParaRPr lang="en-US"/>
          </a:p>
        </c:txPr>
        <c:crossAx val="79832576"/>
        <c:crosses val="autoZero"/>
        <c:auto val="1"/>
        <c:lblAlgn val="ctr"/>
        <c:lblOffset val="100"/>
        <c:tickLblSkip val="1"/>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6415528619328732"/>
          <c:y val="6.5726197942071407E-2"/>
          <c:w val="0.22584242853198003"/>
          <c:h val="0.8023877546280165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Q1 2019</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Data'!$A$60</c:f>
              <c:strCache>
                <c:ptCount val="1"/>
                <c:pt idx="0">
                  <c:v>Renewable Diesel </c:v>
                </c:pt>
              </c:strCache>
            </c:strRef>
          </c:tx>
          <c:marker>
            <c:symbol val="none"/>
          </c:marker>
          <c:cat>
            <c:strRef>
              <c:f>'Graph Data'!$C$54:$AI$54</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strCache>
            </c:strRef>
          </c:cat>
          <c:val>
            <c:numRef>
              <c:f>'Graph Data'!$C$60:$AI$60</c:f>
              <c:numCache>
                <c:formatCode>_(* #,##0_);_(* \(#,##0\);_(* "-"??_);_(@_)</c:formatCode>
                <c:ptCount val="33"/>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1073901</c:v>
                </c:pt>
                <c:pt idx="32">
                  <c:v>1194624</c:v>
                </c:pt>
              </c:numCache>
            </c:numRef>
          </c:val>
          <c:smooth val="0"/>
          <c:extLst>
            <c:ext xmlns:c16="http://schemas.microsoft.com/office/drawing/2014/chart" uri="{C3380CC4-5D6E-409C-BE32-E72D297353CC}">
              <c16:uniqueId val="{00000005-1218-4267-9C46-0990759D48DE}"/>
            </c:ext>
          </c:extLst>
        </c:ser>
        <c:ser>
          <c:idx val="8"/>
          <c:order val="1"/>
          <c:tx>
            <c:strRef>
              <c:f>'Graph Data'!$A$55</c:f>
              <c:strCache>
                <c:ptCount val="1"/>
                <c:pt idx="0">
                  <c:v>Ethanol</c:v>
                </c:pt>
              </c:strCache>
            </c:strRef>
          </c:tx>
          <c:marker>
            <c:symbol val="none"/>
          </c:marker>
          <c:cat>
            <c:strRef>
              <c:f>'Graph Data'!$C$54:$AI$54</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strCache>
            </c:strRef>
          </c:cat>
          <c:val>
            <c:numRef>
              <c:f>'Graph Data'!$C$55:$AI$55</c:f>
              <c:numCache>
                <c:formatCode>_(* #,##0_);_(* \(#,##0\);_(* "-"??_);_(@_)</c:formatCode>
                <c:ptCount val="33"/>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836350</c:v>
                </c:pt>
                <c:pt idx="21">
                  <c:v>857168</c:v>
                </c:pt>
                <c:pt idx="22">
                  <c:v>919750</c:v>
                </c:pt>
                <c:pt idx="23">
                  <c:v>905839</c:v>
                </c:pt>
                <c:pt idx="24">
                  <c:v>783039</c:v>
                </c:pt>
                <c:pt idx="25">
                  <c:v>856950</c:v>
                </c:pt>
                <c:pt idx="26">
                  <c:v>931601</c:v>
                </c:pt>
                <c:pt idx="27">
                  <c:v>916634</c:v>
                </c:pt>
                <c:pt idx="28">
                  <c:v>776336</c:v>
                </c:pt>
                <c:pt idx="29">
                  <c:v>775942</c:v>
                </c:pt>
                <c:pt idx="30">
                  <c:v>949941</c:v>
                </c:pt>
                <c:pt idx="31">
                  <c:v>956765</c:v>
                </c:pt>
                <c:pt idx="32">
                  <c:v>946208</c:v>
                </c:pt>
              </c:numCache>
            </c:numRef>
          </c:val>
          <c:smooth val="0"/>
          <c:extLst>
            <c:ext xmlns:c16="http://schemas.microsoft.com/office/drawing/2014/chart" uri="{C3380CC4-5D6E-409C-BE32-E72D297353CC}">
              <c16:uniqueId val="{00000000-1218-4267-9C46-0990759D48DE}"/>
            </c:ext>
          </c:extLst>
        </c:ser>
        <c:ser>
          <c:idx val="11"/>
          <c:order val="2"/>
          <c:tx>
            <c:strRef>
              <c:f>'Graph Data'!$A$59</c:f>
              <c:strCache>
                <c:ptCount val="1"/>
                <c:pt idx="0">
                  <c:v>Biodiesel</c:v>
                </c:pt>
              </c:strCache>
            </c:strRef>
          </c:tx>
          <c:marker>
            <c:symbol val="none"/>
          </c:marker>
          <c:cat>
            <c:strRef>
              <c:f>'Graph Data'!$C$54:$AI$54</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strCache>
            </c:strRef>
          </c:cat>
          <c:val>
            <c:numRef>
              <c:f>'Graph Data'!$C$59:$AI$59</c:f>
              <c:numCache>
                <c:formatCode>_(* #,##0_);_(* \(#,##0\);_(* "-"??_);_(@_)</c:formatCode>
                <c:ptCount val="33"/>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359942</c:v>
                </c:pt>
                <c:pt idx="28">
                  <c:v>306337</c:v>
                </c:pt>
                <c:pt idx="29">
                  <c:v>357508</c:v>
                </c:pt>
                <c:pt idx="30">
                  <c:v>442007</c:v>
                </c:pt>
                <c:pt idx="31">
                  <c:v>501294</c:v>
                </c:pt>
                <c:pt idx="32">
                  <c:v>347140</c:v>
                </c:pt>
              </c:numCache>
            </c:numRef>
          </c:val>
          <c:smooth val="0"/>
          <c:extLst>
            <c:ext xmlns:c16="http://schemas.microsoft.com/office/drawing/2014/chart" uri="{C3380CC4-5D6E-409C-BE32-E72D297353CC}">
              <c16:uniqueId val="{00000004-1218-4267-9C46-0990759D48DE}"/>
            </c:ext>
          </c:extLst>
        </c:ser>
        <c:ser>
          <c:idx val="9"/>
          <c:order val="3"/>
          <c:tx>
            <c:strRef>
              <c:f>'Graph Data'!$A$56</c:f>
              <c:strCache>
                <c:ptCount val="1"/>
                <c:pt idx="0">
                  <c:v>Electricity</c:v>
                </c:pt>
              </c:strCache>
            </c:strRef>
          </c:tx>
          <c:spPr>
            <a:ln>
              <a:prstDash val="sysDash"/>
            </a:ln>
          </c:spPr>
          <c:marker>
            <c:symbol val="none"/>
          </c:marker>
          <c:cat>
            <c:strRef>
              <c:f>'Graph Data'!$C$54:$AI$54</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strCache>
            </c:strRef>
          </c:cat>
          <c:val>
            <c:numRef>
              <c:f>'Graph Data'!$C$56:$AI$56</c:f>
              <c:numCache>
                <c:formatCode>_(* #,##0_);_(* \(#,##0\);_(* "-"??_);_(@_)</c:formatCode>
                <c:ptCount val="33"/>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257321</c:v>
                </c:pt>
                <c:pt idx="24">
                  <c:v>291645</c:v>
                </c:pt>
                <c:pt idx="25">
                  <c:v>295010</c:v>
                </c:pt>
                <c:pt idx="26">
                  <c:v>303385</c:v>
                </c:pt>
                <c:pt idx="27">
                  <c:v>324060</c:v>
                </c:pt>
                <c:pt idx="28">
                  <c:v>364874</c:v>
                </c:pt>
                <c:pt idx="29">
                  <c:v>396534</c:v>
                </c:pt>
                <c:pt idx="30">
                  <c:v>444644</c:v>
                </c:pt>
                <c:pt idx="31">
                  <c:v>479483</c:v>
                </c:pt>
                <c:pt idx="32">
                  <c:v>602583</c:v>
                </c:pt>
              </c:numCache>
            </c:numRef>
          </c:val>
          <c:smooth val="0"/>
          <c:extLst>
            <c:ext xmlns:c16="http://schemas.microsoft.com/office/drawing/2014/chart" uri="{C3380CC4-5D6E-409C-BE32-E72D297353CC}">
              <c16:uniqueId val="{00000001-1218-4267-9C46-0990759D48DE}"/>
            </c:ext>
          </c:extLst>
        </c:ser>
        <c:ser>
          <c:idx val="12"/>
          <c:order val="4"/>
          <c:tx>
            <c:strRef>
              <c:f>'Graph Data'!$A$58</c:f>
              <c:strCache>
                <c:ptCount val="1"/>
                <c:pt idx="0">
                  <c:v>Biomethane</c:v>
                </c:pt>
              </c:strCache>
            </c:strRef>
          </c:tx>
          <c:spPr>
            <a:ln>
              <a:prstDash val="sysDot"/>
            </a:ln>
          </c:spPr>
          <c:marker>
            <c:symbol val="none"/>
          </c:marker>
          <c:cat>
            <c:strRef>
              <c:f>'Graph Data'!$C$54:$AI$54</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strCache>
            </c:strRef>
          </c:cat>
          <c:val>
            <c:numRef>
              <c:f>'Graph Data'!$C$58:$AI$58</c:f>
              <c:numCache>
                <c:formatCode>_(* #,##0_);_(* \(#,##0\);_(* "-"??_);_(@_)</c:formatCode>
                <c:ptCount val="33"/>
                <c:pt idx="0">
                  <c:v>2212</c:v>
                </c:pt>
                <c:pt idx="1">
                  <c:v>3069</c:v>
                </c:pt>
                <c:pt idx="2">
                  <c:v>4960</c:v>
                </c:pt>
                <c:pt idx="3">
                  <c:v>4474</c:v>
                </c:pt>
                <c:pt idx="4">
                  <c:v>4367</c:v>
                </c:pt>
                <c:pt idx="5">
                  <c:v>4221</c:v>
                </c:pt>
                <c:pt idx="6">
                  <c:v>3577</c:v>
                </c:pt>
                <c:pt idx="7">
                  <c:v>2680</c:v>
                </c:pt>
                <c:pt idx="8">
                  <c:v>4240</c:v>
                </c:pt>
                <c:pt idx="9">
                  <c:v>5180</c:v>
                </c:pt>
                <c:pt idx="10">
                  <c:v>49115</c:v>
                </c:pt>
                <c:pt idx="11">
                  <c:v>39534</c:v>
                </c:pt>
                <c:pt idx="12">
                  <c:v>41704</c:v>
                </c:pt>
                <c:pt idx="13">
                  <c:v>37832</c:v>
                </c:pt>
                <c:pt idx="14">
                  <c:v>72480</c:v>
                </c:pt>
                <c:pt idx="15">
                  <c:v>87230</c:v>
                </c:pt>
                <c:pt idx="16">
                  <c:v>95988</c:v>
                </c:pt>
                <c:pt idx="17">
                  <c:v>143767</c:v>
                </c:pt>
                <c:pt idx="18">
                  <c:v>165250</c:v>
                </c:pt>
                <c:pt idx="19">
                  <c:v>170608</c:v>
                </c:pt>
                <c:pt idx="20">
                  <c:v>186692</c:v>
                </c:pt>
                <c:pt idx="21">
                  <c:v>191536</c:v>
                </c:pt>
                <c:pt idx="22">
                  <c:v>153853</c:v>
                </c:pt>
                <c:pt idx="23">
                  <c:v>149608</c:v>
                </c:pt>
                <c:pt idx="24">
                  <c:v>136721</c:v>
                </c:pt>
                <c:pt idx="25">
                  <c:v>173497</c:v>
                </c:pt>
                <c:pt idx="26">
                  <c:v>185321</c:v>
                </c:pt>
                <c:pt idx="27">
                  <c:v>185446</c:v>
                </c:pt>
                <c:pt idx="28">
                  <c:v>179507</c:v>
                </c:pt>
                <c:pt idx="29">
                  <c:v>170495</c:v>
                </c:pt>
                <c:pt idx="30">
                  <c:v>197971</c:v>
                </c:pt>
                <c:pt idx="31">
                  <c:v>203315</c:v>
                </c:pt>
                <c:pt idx="32">
                  <c:v>182238</c:v>
                </c:pt>
              </c:numCache>
            </c:numRef>
          </c:val>
          <c:smooth val="0"/>
          <c:extLst>
            <c:ext xmlns:c16="http://schemas.microsoft.com/office/drawing/2014/chart" uri="{C3380CC4-5D6E-409C-BE32-E72D297353CC}">
              <c16:uniqueId val="{00000003-1218-4267-9C46-0990759D48DE}"/>
            </c:ext>
          </c:extLst>
        </c:ser>
        <c:ser>
          <c:idx val="0"/>
          <c:order val="5"/>
          <c:tx>
            <c:strRef>
              <c:f>'Graph Data'!$A$57</c:f>
              <c:strCache>
                <c:ptCount val="1"/>
                <c:pt idx="0">
                  <c:v>Fossil Natural Gas</c:v>
                </c:pt>
              </c:strCache>
            </c:strRef>
          </c:tx>
          <c:spPr>
            <a:ln>
              <a:solidFill>
                <a:srgbClr val="EEECE1">
                  <a:lumMod val="25000"/>
                </a:srgbClr>
              </a:solidFill>
            </a:ln>
          </c:spPr>
          <c:marker>
            <c:symbol val="none"/>
          </c:marker>
          <c:cat>
            <c:strRef>
              <c:f>'Graph Data'!$C$54:$AI$54</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strCache>
            </c:strRef>
          </c:cat>
          <c:val>
            <c:numRef>
              <c:f>'Graph Data'!$C$57:$AI$57</c:f>
              <c:numCache>
                <c:formatCode>_(* #,##0_);_(* \(#,##0\);_(* "-"??_);_(@_)</c:formatCode>
                <c:ptCount val="33"/>
                <c:pt idx="0">
                  <c:v>39934</c:v>
                </c:pt>
                <c:pt idx="1">
                  <c:v>42169</c:v>
                </c:pt>
                <c:pt idx="2">
                  <c:v>41443</c:v>
                </c:pt>
                <c:pt idx="3">
                  <c:v>40844</c:v>
                </c:pt>
                <c:pt idx="4">
                  <c:v>40226</c:v>
                </c:pt>
                <c:pt idx="5">
                  <c:v>43158</c:v>
                </c:pt>
                <c:pt idx="6">
                  <c:v>49942</c:v>
                </c:pt>
                <c:pt idx="7">
                  <c:v>49844</c:v>
                </c:pt>
                <c:pt idx="8">
                  <c:v>59246</c:v>
                </c:pt>
                <c:pt idx="9">
                  <c:v>58052</c:v>
                </c:pt>
                <c:pt idx="10">
                  <c:v>50834</c:v>
                </c:pt>
                <c:pt idx="11">
                  <c:v>53816</c:v>
                </c:pt>
                <c:pt idx="12">
                  <c:v>57704</c:v>
                </c:pt>
                <c:pt idx="13">
                  <c:v>70435</c:v>
                </c:pt>
                <c:pt idx="14">
                  <c:v>60886</c:v>
                </c:pt>
                <c:pt idx="15">
                  <c:v>58340</c:v>
                </c:pt>
                <c:pt idx="16">
                  <c:v>59759</c:v>
                </c:pt>
                <c:pt idx="17">
                  <c:v>50798</c:v>
                </c:pt>
                <c:pt idx="18">
                  <c:v>49738</c:v>
                </c:pt>
                <c:pt idx="19">
                  <c:v>45811</c:v>
                </c:pt>
                <c:pt idx="20">
                  <c:v>43789</c:v>
                </c:pt>
                <c:pt idx="21">
                  <c:v>46764</c:v>
                </c:pt>
                <c:pt idx="22">
                  <c:v>41125</c:v>
                </c:pt>
                <c:pt idx="23">
                  <c:v>39072</c:v>
                </c:pt>
                <c:pt idx="24">
                  <c:v>16031</c:v>
                </c:pt>
                <c:pt idx="25">
                  <c:v>14323</c:v>
                </c:pt>
                <c:pt idx="26">
                  <c:v>14005</c:v>
                </c:pt>
                <c:pt idx="27">
                  <c:v>14135</c:v>
                </c:pt>
                <c:pt idx="28">
                  <c:v>15292</c:v>
                </c:pt>
                <c:pt idx="29">
                  <c:v>16964</c:v>
                </c:pt>
                <c:pt idx="30">
                  <c:v>14916</c:v>
                </c:pt>
                <c:pt idx="31">
                  <c:v>11618</c:v>
                </c:pt>
                <c:pt idx="32">
                  <c:v>9101</c:v>
                </c:pt>
              </c:numCache>
            </c:numRef>
          </c:val>
          <c:smooth val="0"/>
          <c:extLst>
            <c:ext xmlns:c16="http://schemas.microsoft.com/office/drawing/2014/chart" uri="{C3380CC4-5D6E-409C-BE32-E72D297353CC}">
              <c16:uniqueId val="{00000002-1218-4267-9C46-0990759D48DE}"/>
            </c:ext>
          </c:extLst>
        </c:ser>
        <c:ser>
          <c:idx val="13"/>
          <c:order val="6"/>
          <c:tx>
            <c:strRef>
              <c:f>'Graph Data'!$A$61</c:f>
              <c:strCache>
                <c:ptCount val="1"/>
                <c:pt idx="0">
                  <c:v>Other (Hydrogen, Renewable Naphtha, Propane, Innovative Crude &amp; Low Complexity / Low Energy Use Refining, etc.)</c:v>
                </c:pt>
              </c:strCache>
            </c:strRef>
          </c:tx>
          <c:marker>
            <c:symbol val="none"/>
          </c:marker>
          <c:cat>
            <c:strRef>
              <c:f>'Graph Data'!$C$54:$AI$54</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strCache>
            </c:strRef>
          </c:cat>
          <c:val>
            <c:numRef>
              <c:f>'Graph Data'!$C$61:$AI$61</c:f>
              <c:numCache>
                <c:formatCode>_(* #,##0_);_(* \(#,##0\);_(* "-"??_);_(@_)</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2008</c:v>
                </c:pt>
                <c:pt idx="29">
                  <c:v>2527</c:v>
                </c:pt>
                <c:pt idx="30">
                  <c:v>2679</c:v>
                </c:pt>
                <c:pt idx="31">
                  <c:v>3837</c:v>
                </c:pt>
                <c:pt idx="32">
                  <c:v>4226</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layout/>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3.2249281444111363E-2"/>
          <c:w val="0.21583878856124844"/>
          <c:h val="0.8408138915901144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Q1 2019</a:t>
            </a:r>
          </a:p>
        </c:rich>
      </c:tx>
      <c:layout/>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Fuels!$C$3:$AI$3</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Q1</c:v>
                </c:pt>
              </c:strCache>
            </c:strRef>
          </c:cat>
          <c:val>
            <c:numRef>
              <c:f>Fuels!$C$28:$AI$28</c:f>
              <c:numCache>
                <c:formatCode>_(* #,##0_);_(* \(#,##0\);_(* "-"??_);_(@_)</c:formatCode>
                <c:ptCount val="33"/>
                <c:pt idx="0">
                  <c:v>275639</c:v>
                </c:pt>
                <c:pt idx="1">
                  <c:v>325071</c:v>
                </c:pt>
                <c:pt idx="2">
                  <c:v>358817</c:v>
                </c:pt>
                <c:pt idx="3">
                  <c:v>334451</c:v>
                </c:pt>
                <c:pt idx="4">
                  <c:v>366391</c:v>
                </c:pt>
                <c:pt idx="5">
                  <c:v>380783</c:v>
                </c:pt>
                <c:pt idx="6">
                  <c:v>471290</c:v>
                </c:pt>
                <c:pt idx="7">
                  <c:v>473045</c:v>
                </c:pt>
                <c:pt idx="8">
                  <c:v>652535</c:v>
                </c:pt>
                <c:pt idx="9">
                  <c:v>832203</c:v>
                </c:pt>
                <c:pt idx="10">
                  <c:v>1132158</c:v>
                </c:pt>
                <c:pt idx="11">
                  <c:v>1137345</c:v>
                </c:pt>
                <c:pt idx="12">
                  <c:v>961291</c:v>
                </c:pt>
                <c:pt idx="13">
                  <c:v>1111634</c:v>
                </c:pt>
                <c:pt idx="14">
                  <c:v>1148264</c:v>
                </c:pt>
                <c:pt idx="15">
                  <c:v>1079152</c:v>
                </c:pt>
                <c:pt idx="16">
                  <c:v>1102964</c:v>
                </c:pt>
                <c:pt idx="17">
                  <c:v>1307728</c:v>
                </c:pt>
                <c:pt idx="18">
                  <c:v>1510776</c:v>
                </c:pt>
                <c:pt idx="19">
                  <c:v>1566956</c:v>
                </c:pt>
                <c:pt idx="20">
                  <c:v>1907968</c:v>
                </c:pt>
                <c:pt idx="21">
                  <c:v>2416181</c:v>
                </c:pt>
                <c:pt idx="22">
                  <c:v>2428897</c:v>
                </c:pt>
                <c:pt idx="23">
                  <c:v>2631988</c:v>
                </c:pt>
                <c:pt idx="24">
                  <c:v>2208447</c:v>
                </c:pt>
                <c:pt idx="25">
                  <c:v>2583385</c:v>
                </c:pt>
                <c:pt idx="26">
                  <c:v>2728710</c:v>
                </c:pt>
                <c:pt idx="27">
                  <c:v>2519218</c:v>
                </c:pt>
                <c:pt idx="28">
                  <c:v>2478176</c:v>
                </c:pt>
                <c:pt idx="29">
                  <c:v>2665673</c:v>
                </c:pt>
                <c:pt idx="30">
                  <c:v>2768798</c:v>
                </c:pt>
                <c:pt idx="31">
                  <c:v>3268318</c:v>
                </c:pt>
                <c:pt idx="32">
                  <c:v>3291630</c:v>
                </c:pt>
              </c:numCache>
            </c:numRef>
          </c:val>
          <c:extLst>
            <c:ext xmlns:c16="http://schemas.microsoft.com/office/drawing/2014/chart" uri="{C3380CC4-5D6E-409C-BE32-E72D297353CC}">
              <c16:uniqueId val="{00000000-4AD3-4A70-8827-9C4A0CAA9EF4}"/>
            </c:ext>
          </c:extLst>
        </c:ser>
        <c:ser>
          <c:idx val="1"/>
          <c:order val="1"/>
          <c:tx>
            <c:strRef>
              <c:f>Fuels!$A$33</c:f>
              <c:strCache>
                <c:ptCount val="1"/>
                <c:pt idx="0">
                  <c:v>Deficits</c:v>
                </c:pt>
              </c:strCache>
            </c:strRef>
          </c:tx>
          <c:invertIfNegative val="0"/>
          <c:cat>
            <c:strRef>
              <c:f>Fuels!$C$3:$AI$3</c:f>
              <c:strCache>
                <c:ptCount val="3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Q1</c:v>
                </c:pt>
              </c:strCache>
            </c:strRef>
          </c:cat>
          <c:val>
            <c:numRef>
              <c:f>Fuels!$C$51:$AI$51</c:f>
              <c:numCache>
                <c:formatCode>_(* #,##0_);_(* \(#,##0\);_(* "-"??_);_(@_)</c:formatCode>
                <c:ptCount val="33"/>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1627210</c:v>
                </c:pt>
                <c:pt idx="21">
                  <c:v>1641557</c:v>
                </c:pt>
                <c:pt idx="22">
                  <c:v>1736480</c:v>
                </c:pt>
                <c:pt idx="23">
                  <c:v>1775489</c:v>
                </c:pt>
                <c:pt idx="24">
                  <c:v>2356219</c:v>
                </c:pt>
                <c:pt idx="25">
                  <c:v>2497783</c:v>
                </c:pt>
                <c:pt idx="26">
                  <c:v>2566731</c:v>
                </c:pt>
                <c:pt idx="27">
                  <c:v>2595941</c:v>
                </c:pt>
                <c:pt idx="28">
                  <c:v>2879229</c:v>
                </c:pt>
                <c:pt idx="29">
                  <c:v>3141737</c:v>
                </c:pt>
                <c:pt idx="30">
                  <c:v>3140867</c:v>
                </c:pt>
                <c:pt idx="31">
                  <c:v>3204664</c:v>
                </c:pt>
                <c:pt idx="32">
                  <c:v>3747363</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Fuels!$A$29</c:f>
              <c:strCache>
                <c:ptCount val="1"/>
                <c:pt idx="0">
                  <c:v>Cummulative Bank</c:v>
                </c:pt>
              </c:strCache>
            </c:strRef>
          </c:tx>
          <c:marker>
            <c:symbol val="none"/>
          </c:marker>
          <c:cat>
            <c:strRef>
              <c:f>[1]Fuels!$C$4:$AF$4</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Fuels!$C$29:$AI$29</c:f>
              <c:numCache>
                <c:formatCode>_(* #,##0_);_(* \(#,##0\);_(* "-"??_);_(@_)</c:formatCode>
                <c:ptCount val="33"/>
                <c:pt idx="0">
                  <c:v>143356</c:v>
                </c:pt>
                <c:pt idx="1">
                  <c:v>333667</c:v>
                </c:pt>
                <c:pt idx="2">
                  <c:v>551103</c:v>
                </c:pt>
                <c:pt idx="3">
                  <c:v>748158</c:v>
                </c:pt>
                <c:pt idx="4">
                  <c:v>874289</c:v>
                </c:pt>
                <c:pt idx="5">
                  <c:v>1002322</c:v>
                </c:pt>
                <c:pt idx="6">
                  <c:v>1214030</c:v>
                </c:pt>
                <c:pt idx="7">
                  <c:v>1420409</c:v>
                </c:pt>
                <c:pt idx="8">
                  <c:v>1514140</c:v>
                </c:pt>
                <c:pt idx="9">
                  <c:v>1710203</c:v>
                </c:pt>
                <c:pt idx="10">
                  <c:v>2195748</c:v>
                </c:pt>
                <c:pt idx="11">
                  <c:v>2679528</c:v>
                </c:pt>
                <c:pt idx="12">
                  <c:v>3044579</c:v>
                </c:pt>
                <c:pt idx="13">
                  <c:v>3503091</c:v>
                </c:pt>
                <c:pt idx="14">
                  <c:v>3991101</c:v>
                </c:pt>
                <c:pt idx="15">
                  <c:v>4412521</c:v>
                </c:pt>
                <c:pt idx="16">
                  <c:v>4915341</c:v>
                </c:pt>
                <c:pt idx="17">
                  <c:v>5562427</c:v>
                </c:pt>
                <c:pt idx="18">
                  <c:v>6376431</c:v>
                </c:pt>
                <c:pt idx="19">
                  <c:v>7257177</c:v>
                </c:pt>
                <c:pt idx="20">
                  <c:v>7537935</c:v>
                </c:pt>
                <c:pt idx="21">
                  <c:v>8312559</c:v>
                </c:pt>
                <c:pt idx="22">
                  <c:v>9004976</c:v>
                </c:pt>
                <c:pt idx="23">
                  <c:v>9861475</c:v>
                </c:pt>
                <c:pt idx="24">
                  <c:v>9713703</c:v>
                </c:pt>
                <c:pt idx="25">
                  <c:v>9799305</c:v>
                </c:pt>
                <c:pt idx="26">
                  <c:v>9961284</c:v>
                </c:pt>
                <c:pt idx="27">
                  <c:v>9884561</c:v>
                </c:pt>
                <c:pt idx="28">
                  <c:v>9483508</c:v>
                </c:pt>
                <c:pt idx="29">
                  <c:v>9007444</c:v>
                </c:pt>
                <c:pt idx="30">
                  <c:v>8635375</c:v>
                </c:pt>
                <c:pt idx="31">
                  <c:v>8699029</c:v>
                </c:pt>
                <c:pt idx="32">
                  <c:v>8243296</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layout/>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97</xdr:row>
      <xdr:rowOff>0</xdr:rowOff>
    </xdr:from>
    <xdr:to>
      <xdr:col>4</xdr:col>
      <xdr:colOff>511969</xdr:colOff>
      <xdr:row>111</xdr:row>
      <xdr:rowOff>166687</xdr:rowOff>
    </xdr:to>
    <xdr:graphicFrame macro="">
      <xdr:nvGraphicFramePr>
        <xdr:cNvPr id="2" name="Chart 1" descr="Ethanol CI Average from Q1 2019 through Q1 2019" title="Ethano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97</xdr:row>
      <xdr:rowOff>0</xdr:rowOff>
    </xdr:from>
    <xdr:to>
      <xdr:col>10</xdr:col>
      <xdr:colOff>309563</xdr:colOff>
      <xdr:row>111</xdr:row>
      <xdr:rowOff>166687</xdr:rowOff>
    </xdr:to>
    <xdr:graphicFrame macro="">
      <xdr:nvGraphicFramePr>
        <xdr:cNvPr id="3" name="Chart 2" descr="Biodiesel CI Average from Q1 2019 through Q1 2019" title="Biodiese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97</xdr:row>
      <xdr:rowOff>0</xdr:rowOff>
    </xdr:from>
    <xdr:to>
      <xdr:col>16</xdr:col>
      <xdr:colOff>309563</xdr:colOff>
      <xdr:row>111</xdr:row>
      <xdr:rowOff>166687</xdr:rowOff>
    </xdr:to>
    <xdr:graphicFrame macro="">
      <xdr:nvGraphicFramePr>
        <xdr:cNvPr id="4" name="Chart 3" descr="Renewable Diesel CI Average from Q1 2019 through Q1 2019" title="Renewable Diesel CI Averag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97</xdr:row>
      <xdr:rowOff>0</xdr:rowOff>
    </xdr:from>
    <xdr:to>
      <xdr:col>22</xdr:col>
      <xdr:colOff>309563</xdr:colOff>
      <xdr:row>111</xdr:row>
      <xdr:rowOff>166687</xdr:rowOff>
    </xdr:to>
    <xdr:graphicFrame macro="">
      <xdr:nvGraphicFramePr>
        <xdr:cNvPr id="5" name="Chart 4" descr="Bio-CNG CI Average from Q1 2019 through Q1 2019" title="Bio-C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97</xdr:row>
      <xdr:rowOff>0</xdr:rowOff>
    </xdr:from>
    <xdr:to>
      <xdr:col>28</xdr:col>
      <xdr:colOff>309563</xdr:colOff>
      <xdr:row>111</xdr:row>
      <xdr:rowOff>166687</xdr:rowOff>
    </xdr:to>
    <xdr:graphicFrame macro="">
      <xdr:nvGraphicFramePr>
        <xdr:cNvPr id="6" name="Chart 5" descr="Bio-LNG CI Average from Q1 2019 through Q1 2019" title="Bio-L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21</xdr:row>
      <xdr:rowOff>171450</xdr:rowOff>
    </xdr:from>
    <xdr:to>
      <xdr:col>15</xdr:col>
      <xdr:colOff>304800</xdr:colOff>
      <xdr:row>45</xdr:row>
      <xdr:rowOff>57150</xdr:rowOff>
    </xdr:to>
    <xdr:graphicFrame macro="">
      <xdr:nvGraphicFramePr>
        <xdr:cNvPr id="2" name="Chart 1" descr="Credit Percentage by Fuel from Q1 2019 through Q1 2019" title="Credit Percentage by Fu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46</xdr:row>
      <xdr:rowOff>0</xdr:rowOff>
    </xdr:from>
    <xdr:to>
      <xdr:col>14</xdr:col>
      <xdr:colOff>495300</xdr:colOff>
      <xdr:row>72</xdr:row>
      <xdr:rowOff>38099</xdr:rowOff>
    </xdr:to>
    <xdr:graphicFrame macro="">
      <xdr:nvGraphicFramePr>
        <xdr:cNvPr id="3" name="Chart 2" descr="Credits by Fuel Type from Q1 2019 through Q1 2019" title="Credits by Fuel Typ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xdr:row>
      <xdr:rowOff>28575</xdr:rowOff>
    </xdr:from>
    <xdr:to>
      <xdr:col>12</xdr:col>
      <xdr:colOff>180975</xdr:colOff>
      <xdr:row>21</xdr:row>
      <xdr:rowOff>19050</xdr:rowOff>
    </xdr:to>
    <xdr:graphicFrame macro="">
      <xdr:nvGraphicFramePr>
        <xdr:cNvPr id="5" name="Chart 4" descr="Total Credits and Deficits for All Fuels Reported from Q1 2011 to Q1 2019" title="Total Credits and Defici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0.82993</cdr:x>
      <cdr:y>0.88791</cdr:y>
    </cdr:from>
    <cdr:to>
      <cdr:x>0.98186</cdr:x>
      <cdr:y>0.98115</cdr:y>
    </cdr:to>
    <cdr:sp macro="" textlink="">
      <cdr:nvSpPr>
        <cdr:cNvPr id="2" name="TextBox 1"/>
        <cdr:cNvSpPr txBox="1"/>
      </cdr:nvSpPr>
      <cdr:spPr>
        <a:xfrm xmlns:a="http://schemas.openxmlformats.org/drawingml/2006/main">
          <a:off x="8134350" y="3822700"/>
          <a:ext cx="1489075" cy="40145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t>[2018 &amp; 2019 Low Complexity/Low Energy Use Refinery credits are not included].</a:t>
          </a:r>
        </a:p>
      </cdr:txBody>
    </cdr:sp>
  </cdr:relSizeAnchor>
</c:userShapes>
</file>

<file path=xl/drawings/drawing4.xml><?xml version="1.0" encoding="utf-8"?>
<c:userShapes xmlns:c="http://schemas.openxmlformats.org/drawingml/2006/chart">
  <cdr:relSizeAnchor xmlns:cdr="http://schemas.openxmlformats.org/drawingml/2006/chartDrawing">
    <cdr:from>
      <cdr:x>0.78138</cdr:x>
      <cdr:y>0.89211</cdr:y>
    </cdr:from>
    <cdr:to>
      <cdr:x>0.93968</cdr:x>
      <cdr:y>0.98421</cdr:y>
    </cdr:to>
    <cdr:sp macro="" textlink="">
      <cdr:nvSpPr>
        <cdr:cNvPr id="2" name="TextBox 1"/>
        <cdr:cNvSpPr txBox="1"/>
      </cdr:nvSpPr>
      <cdr:spPr>
        <a:xfrm xmlns:a="http://schemas.openxmlformats.org/drawingml/2006/main">
          <a:off x="7321117" y="4305300"/>
          <a:ext cx="1483158" cy="444500"/>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700" i="1"/>
            <a:t>[2018 &amp; 2019 Low Complexity/Low Energy Use Refinery credits are not included].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LCFS/Market_Sensitive_Data/Program_Analyses/Quarterly%20Summaries/2018/Q2/Final%20Publication/Posting/quarterlysummary_103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CFS/Market_Sensitive_Data/Program_Analyses/Quarterly%20Summaries/2017/Q3/Final%20Publication/QuarterlySummary_01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4">
          <cell r="C4" t="str">
            <v>2011Q1</v>
          </cell>
          <cell r="D4" t="str">
            <v>Q2</v>
          </cell>
          <cell r="E4" t="str">
            <v>Q3</v>
          </cell>
          <cell r="F4" t="str">
            <v>Q4</v>
          </cell>
          <cell r="G4" t="str">
            <v>2012Q1</v>
          </cell>
          <cell r="H4" t="str">
            <v>Q2</v>
          </cell>
          <cell r="I4" t="str">
            <v>Q3</v>
          </cell>
          <cell r="J4" t="str">
            <v>Q4</v>
          </cell>
          <cell r="K4" t="str">
            <v>2013Q1</v>
          </cell>
          <cell r="L4" t="str">
            <v>Q2</v>
          </cell>
          <cell r="M4" t="str">
            <v>Q3</v>
          </cell>
          <cell r="N4" t="str">
            <v>Q4</v>
          </cell>
          <cell r="O4" t="str">
            <v>2014Q1</v>
          </cell>
          <cell r="P4" t="str">
            <v>Q2</v>
          </cell>
          <cell r="Q4" t="str">
            <v>Q3</v>
          </cell>
          <cell r="R4" t="str">
            <v>Q4</v>
          </cell>
          <cell r="S4" t="str">
            <v>2015Q1</v>
          </cell>
          <cell r="T4" t="str">
            <v>Q2</v>
          </cell>
          <cell r="U4" t="str">
            <v>Q3</v>
          </cell>
          <cell r="V4" t="str">
            <v>Q4</v>
          </cell>
          <cell r="W4" t="str">
            <v>2016Q1</v>
          </cell>
          <cell r="X4" t="str">
            <v>Q2</v>
          </cell>
          <cell r="Y4" t="str">
            <v>Q3</v>
          </cell>
          <cell r="Z4" t="str">
            <v>Q4</v>
          </cell>
          <cell r="AA4" t="str">
            <v>2017Q1</v>
          </cell>
          <cell r="AB4" t="str">
            <v>Q2</v>
          </cell>
          <cell r="AC4" t="str">
            <v>Q3</v>
          </cell>
          <cell r="AD4" t="str">
            <v>Q4</v>
          </cell>
          <cell r="AE4" t="str">
            <v>2018Q1</v>
          </cell>
          <cell r="AF4" t="str">
            <v>Q2</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19">
          <cell r="A19" t="str">
            <v>Low Complexity/Low Energy Use Refinery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zoomScaleNormal="100" workbookViewId="0">
      <selection activeCell="A9" sqref="A9:X9"/>
    </sheetView>
  </sheetViews>
  <sheetFormatPr defaultColWidth="9" defaultRowHeight="15" x14ac:dyDescent="0.25"/>
  <cols>
    <col min="1" max="1" width="34.42578125" style="18" customWidth="1"/>
    <col min="2" max="2" width="40.42578125" style="18" customWidth="1"/>
    <col min="3" max="11" width="9" style="18"/>
    <col min="12" max="12" width="82.5703125" style="18" customWidth="1"/>
    <col min="13" max="13" width="9" style="18"/>
    <col min="14" max="14" width="69.7109375" style="18" customWidth="1"/>
    <col min="15" max="16384" width="9" style="18"/>
  </cols>
  <sheetData>
    <row r="1" spans="1:24" ht="18" x14ac:dyDescent="0.25">
      <c r="A1" s="16" t="s">
        <v>79</v>
      </c>
      <c r="B1" s="17"/>
      <c r="C1" s="17"/>
      <c r="D1" s="17"/>
      <c r="E1" s="17"/>
      <c r="F1" s="17"/>
      <c r="G1" s="17"/>
      <c r="H1" s="17"/>
    </row>
    <row r="2" spans="1:24" x14ac:dyDescent="0.25">
      <c r="A2" s="17" t="s">
        <v>80</v>
      </c>
      <c r="B2" s="17"/>
      <c r="C2" s="17"/>
      <c r="D2" s="17"/>
      <c r="E2" s="17"/>
      <c r="F2" s="17"/>
      <c r="G2" s="17"/>
      <c r="H2" s="17"/>
    </row>
    <row r="3" spans="1:24" x14ac:dyDescent="0.25">
      <c r="A3" s="17"/>
      <c r="B3" s="17"/>
      <c r="C3" s="17"/>
      <c r="D3" s="17"/>
      <c r="E3" s="17"/>
      <c r="F3" s="17"/>
      <c r="G3" s="17"/>
      <c r="H3" s="17"/>
    </row>
    <row r="4" spans="1:24" x14ac:dyDescent="0.25">
      <c r="A4" s="19" t="s">
        <v>81</v>
      </c>
      <c r="B4" s="17"/>
      <c r="C4" s="17"/>
      <c r="D4" s="17"/>
      <c r="E4" s="17"/>
      <c r="F4" s="17"/>
      <c r="G4" s="17"/>
      <c r="H4" s="17"/>
    </row>
    <row r="5" spans="1:24" x14ac:dyDescent="0.25">
      <c r="A5" s="17" t="s">
        <v>82</v>
      </c>
      <c r="B5" s="17"/>
      <c r="C5" s="17"/>
      <c r="D5" s="17"/>
      <c r="E5" s="17"/>
      <c r="F5" s="17"/>
      <c r="G5" s="17"/>
      <c r="H5" s="17"/>
    </row>
    <row r="6" spans="1:24" x14ac:dyDescent="0.25">
      <c r="A6" s="17" t="s">
        <v>83</v>
      </c>
      <c r="B6" s="17"/>
      <c r="C6" s="17"/>
      <c r="D6" s="17"/>
      <c r="E6" s="17"/>
      <c r="F6" s="17"/>
      <c r="G6" s="17"/>
      <c r="H6" s="17"/>
    </row>
    <row r="7" spans="1:24" x14ac:dyDescent="0.25">
      <c r="A7" s="17" t="s">
        <v>156</v>
      </c>
      <c r="B7" s="17"/>
      <c r="C7" s="17"/>
      <c r="D7" s="17"/>
      <c r="E7" s="17"/>
      <c r="F7" s="17"/>
      <c r="G7" s="17"/>
      <c r="H7" s="17"/>
    </row>
    <row r="8" spans="1:24" x14ac:dyDescent="0.25">
      <c r="A8" s="17" t="s">
        <v>157</v>
      </c>
      <c r="B8" s="17"/>
      <c r="C8" s="17"/>
      <c r="D8" s="17"/>
      <c r="E8" s="17"/>
      <c r="F8" s="17"/>
      <c r="G8" s="17"/>
      <c r="H8" s="17"/>
    </row>
    <row r="9" spans="1:24" ht="14.45" customHeight="1" x14ac:dyDescent="0.25">
      <c r="A9" s="47" t="s">
        <v>84</v>
      </c>
      <c r="B9" s="47"/>
      <c r="C9" s="47"/>
      <c r="D9" s="47"/>
      <c r="E9" s="47"/>
      <c r="F9" s="47"/>
      <c r="G9" s="47"/>
      <c r="H9" s="47"/>
      <c r="I9" s="47"/>
      <c r="J9" s="47"/>
      <c r="K9" s="47"/>
      <c r="L9" s="47"/>
      <c r="M9" s="47"/>
      <c r="N9" s="47"/>
      <c r="O9" s="47"/>
      <c r="P9" s="47"/>
      <c r="Q9" s="47"/>
      <c r="R9" s="47"/>
      <c r="S9" s="47"/>
      <c r="T9" s="47"/>
      <c r="U9" s="47"/>
      <c r="V9" s="47"/>
      <c r="W9" s="47"/>
      <c r="X9" s="47"/>
    </row>
    <row r="10" spans="1:24" x14ac:dyDescent="0.25">
      <c r="A10" s="17" t="s">
        <v>85</v>
      </c>
      <c r="B10" s="17"/>
      <c r="C10" s="17"/>
      <c r="D10" s="17"/>
      <c r="E10" s="17"/>
      <c r="F10" s="17"/>
      <c r="G10" s="17"/>
      <c r="H10" s="17"/>
    </row>
    <row r="11" spans="1:24" x14ac:dyDescent="0.25">
      <c r="A11" s="17"/>
      <c r="B11" s="17"/>
      <c r="C11" s="17"/>
      <c r="D11" s="17"/>
      <c r="E11" s="17"/>
      <c r="F11" s="17"/>
      <c r="G11" s="17"/>
      <c r="H11" s="17"/>
    </row>
    <row r="12" spans="1:24" x14ac:dyDescent="0.25">
      <c r="A12" s="42" t="s">
        <v>86</v>
      </c>
      <c r="B12" s="42" t="s">
        <v>201</v>
      </c>
      <c r="C12" s="17"/>
      <c r="D12" s="17"/>
      <c r="E12" s="17"/>
      <c r="F12" s="17"/>
      <c r="G12" s="17"/>
      <c r="H12" s="17"/>
    </row>
    <row r="13" spans="1:24" x14ac:dyDescent="0.25">
      <c r="A13" s="43" t="s">
        <v>87</v>
      </c>
      <c r="B13" s="43" t="s">
        <v>88</v>
      </c>
      <c r="C13" s="17"/>
      <c r="D13" s="17"/>
      <c r="E13" s="17"/>
      <c r="F13" s="17"/>
      <c r="G13" s="17"/>
      <c r="H13" s="17"/>
    </row>
    <row r="14" spans="1:24" x14ac:dyDescent="0.25">
      <c r="A14" s="43" t="s">
        <v>89</v>
      </c>
      <c r="B14" s="43" t="s">
        <v>90</v>
      </c>
      <c r="C14" s="17"/>
      <c r="D14" s="17"/>
      <c r="E14" s="17"/>
      <c r="F14" s="17"/>
      <c r="G14" s="17"/>
      <c r="H14" s="17"/>
    </row>
    <row r="15" spans="1:24" x14ac:dyDescent="0.25">
      <c r="A15" s="43" t="s">
        <v>91</v>
      </c>
      <c r="B15" s="43" t="s">
        <v>92</v>
      </c>
      <c r="C15" s="17"/>
      <c r="D15" s="17"/>
      <c r="E15" s="17"/>
      <c r="F15" s="17"/>
      <c r="G15" s="17"/>
      <c r="H15" s="17"/>
    </row>
    <row r="16" spans="1:24" x14ac:dyDescent="0.25">
      <c r="A16" s="43" t="s">
        <v>93</v>
      </c>
      <c r="B16" s="43" t="s">
        <v>200</v>
      </c>
      <c r="C16" s="17"/>
      <c r="D16" s="17"/>
      <c r="E16" s="17"/>
      <c r="F16" s="17"/>
      <c r="G16" s="17"/>
      <c r="H16" s="17"/>
    </row>
    <row r="17" spans="1:14" x14ac:dyDescent="0.25">
      <c r="A17" s="43" t="s">
        <v>94</v>
      </c>
      <c r="B17" s="43" t="s">
        <v>95</v>
      </c>
      <c r="C17" s="17"/>
      <c r="D17" s="17"/>
      <c r="E17" s="17"/>
      <c r="F17" s="17"/>
      <c r="G17" s="17"/>
      <c r="H17" s="17"/>
    </row>
    <row r="18" spans="1:14" x14ac:dyDescent="0.25">
      <c r="A18" s="43" t="s">
        <v>96</v>
      </c>
      <c r="B18" s="43" t="s">
        <v>97</v>
      </c>
      <c r="C18" s="17"/>
      <c r="D18" s="17"/>
      <c r="E18" s="17"/>
      <c r="F18" s="17"/>
      <c r="G18" s="17"/>
      <c r="H18" s="17"/>
    </row>
    <row r="19" spans="1:14" x14ac:dyDescent="0.25">
      <c r="A19" s="43" t="s">
        <v>98</v>
      </c>
      <c r="B19" s="43" t="s">
        <v>99</v>
      </c>
      <c r="C19" s="17"/>
      <c r="D19" s="17"/>
      <c r="E19" s="17"/>
      <c r="F19" s="17"/>
      <c r="G19" s="17"/>
      <c r="H19" s="17"/>
    </row>
    <row r="20" spans="1:14" x14ac:dyDescent="0.25">
      <c r="A20" s="43" t="s">
        <v>100</v>
      </c>
      <c r="B20" s="43" t="s">
        <v>101</v>
      </c>
      <c r="C20" s="17"/>
      <c r="D20" s="17"/>
      <c r="E20" s="17"/>
      <c r="F20" s="17"/>
      <c r="G20" s="17"/>
      <c r="H20" s="17"/>
    </row>
    <row r="21" spans="1:14" x14ac:dyDescent="0.25">
      <c r="A21" s="43" t="s">
        <v>102</v>
      </c>
      <c r="B21" s="43" t="s">
        <v>103</v>
      </c>
      <c r="C21" s="17"/>
      <c r="D21" s="17"/>
      <c r="E21" s="17"/>
      <c r="F21" s="17"/>
      <c r="G21" s="17"/>
      <c r="H21" s="17"/>
    </row>
    <row r="22" spans="1:14" x14ac:dyDescent="0.25">
      <c r="A22" s="43" t="s">
        <v>104</v>
      </c>
      <c r="B22" s="43" t="s">
        <v>105</v>
      </c>
      <c r="C22" s="17"/>
      <c r="D22" s="17"/>
      <c r="E22" s="17"/>
      <c r="F22" s="17"/>
      <c r="G22" s="17"/>
      <c r="H22" s="17"/>
    </row>
    <row r="23" spans="1:14" x14ac:dyDescent="0.25">
      <c r="A23" s="43" t="s">
        <v>106</v>
      </c>
      <c r="B23" s="43" t="s">
        <v>107</v>
      </c>
      <c r="C23" s="17"/>
      <c r="D23" s="17"/>
      <c r="E23" s="17"/>
      <c r="F23" s="17"/>
      <c r="G23" s="17"/>
      <c r="H23" s="17"/>
    </row>
    <row r="24" spans="1:14" x14ac:dyDescent="0.25">
      <c r="A24" s="43" t="s">
        <v>202</v>
      </c>
      <c r="B24" s="43" t="s">
        <v>203</v>
      </c>
      <c r="C24" s="17"/>
      <c r="D24" s="17"/>
      <c r="E24" s="17"/>
      <c r="F24" s="17"/>
      <c r="G24" s="17"/>
      <c r="H24" s="17"/>
    </row>
    <row r="25" spans="1:14" x14ac:dyDescent="0.25">
      <c r="A25" s="43" t="s">
        <v>209</v>
      </c>
      <c r="B25" s="43" t="s">
        <v>204</v>
      </c>
      <c r="C25" s="17"/>
      <c r="D25" s="17"/>
      <c r="E25" s="17"/>
      <c r="F25" s="17"/>
      <c r="G25" s="17"/>
      <c r="H25" s="17"/>
    </row>
    <row r="26" spans="1:14" x14ac:dyDescent="0.25">
      <c r="A26" s="17"/>
      <c r="B26" s="17"/>
      <c r="C26" s="17"/>
      <c r="D26" s="17"/>
      <c r="E26" s="17"/>
      <c r="F26" s="17"/>
      <c r="G26" s="17"/>
      <c r="H26" s="17"/>
    </row>
    <row r="27" spans="1:14" x14ac:dyDescent="0.25">
      <c r="A27" s="17" t="s">
        <v>108</v>
      </c>
      <c r="B27" s="17"/>
      <c r="C27" s="17"/>
      <c r="D27" s="17"/>
      <c r="E27" s="17"/>
      <c r="F27" s="17"/>
      <c r="G27" s="17"/>
      <c r="H27" s="17"/>
      <c r="N27" s="20" t="s">
        <v>109</v>
      </c>
    </row>
    <row r="28" spans="1:14" x14ac:dyDescent="0.25">
      <c r="A28" s="17" t="s">
        <v>110</v>
      </c>
      <c r="B28" s="17"/>
      <c r="C28" s="17"/>
      <c r="D28" s="17"/>
      <c r="E28" s="17"/>
      <c r="F28" s="17"/>
      <c r="G28" s="17"/>
      <c r="H28" s="17"/>
    </row>
    <row r="29" spans="1:14" x14ac:dyDescent="0.25">
      <c r="A29" s="17" t="s">
        <v>111</v>
      </c>
      <c r="B29" s="17"/>
      <c r="C29" s="17"/>
      <c r="D29" s="17"/>
      <c r="E29" s="17"/>
      <c r="F29" s="17"/>
      <c r="G29" s="17"/>
      <c r="H29" s="17"/>
    </row>
    <row r="30" spans="1:14" x14ac:dyDescent="0.25">
      <c r="A30" s="17" t="s">
        <v>112</v>
      </c>
      <c r="B30" s="17"/>
      <c r="C30" s="17"/>
      <c r="D30" s="17"/>
      <c r="E30" s="17"/>
      <c r="F30" s="17"/>
      <c r="G30" s="17"/>
      <c r="H30" s="17"/>
    </row>
    <row r="31" spans="1:14" x14ac:dyDescent="0.25">
      <c r="A31" s="17" t="s">
        <v>113</v>
      </c>
      <c r="B31" s="17"/>
      <c r="C31" s="17"/>
      <c r="D31" s="17"/>
      <c r="E31" s="17"/>
      <c r="F31" s="17"/>
      <c r="G31" s="17"/>
      <c r="H31" s="17"/>
    </row>
    <row r="32" spans="1:14" x14ac:dyDescent="0.25">
      <c r="A32" s="17" t="s">
        <v>206</v>
      </c>
      <c r="B32" s="17"/>
      <c r="C32" s="17"/>
      <c r="D32" s="17"/>
      <c r="E32" s="17"/>
      <c r="F32" s="17"/>
      <c r="G32" s="17"/>
      <c r="H32" s="17"/>
    </row>
    <row r="33" spans="1:24" ht="31.5" customHeight="1" x14ac:dyDescent="0.25">
      <c r="A33" s="47" t="s">
        <v>114</v>
      </c>
      <c r="B33" s="47"/>
      <c r="C33" s="47"/>
      <c r="D33" s="47"/>
      <c r="E33" s="47"/>
      <c r="F33" s="47"/>
      <c r="G33" s="47"/>
      <c r="H33" s="47"/>
      <c r="I33" s="47"/>
      <c r="J33" s="47"/>
      <c r="K33" s="47"/>
      <c r="L33" s="47"/>
      <c r="M33" s="47"/>
      <c r="N33" s="47"/>
      <c r="O33" s="47"/>
      <c r="P33" s="47"/>
      <c r="Q33" s="47"/>
      <c r="R33" s="47"/>
      <c r="S33" s="47"/>
      <c r="T33" s="47"/>
      <c r="U33" s="47"/>
      <c r="V33" s="47"/>
      <c r="W33" s="47"/>
      <c r="X33" s="47"/>
    </row>
    <row r="34" spans="1:24" x14ac:dyDescent="0.25">
      <c r="A34" s="17"/>
      <c r="B34" s="17"/>
      <c r="C34" s="17"/>
      <c r="D34" s="17"/>
      <c r="E34" s="17"/>
      <c r="F34" s="17"/>
      <c r="G34" s="17"/>
      <c r="H34" s="17"/>
    </row>
    <row r="35" spans="1:24" x14ac:dyDescent="0.25">
      <c r="A35" s="19" t="s">
        <v>115</v>
      </c>
      <c r="B35" s="17"/>
      <c r="C35" s="17"/>
      <c r="D35" s="17"/>
      <c r="E35" s="17"/>
      <c r="F35" s="17"/>
      <c r="G35" s="17"/>
      <c r="H35" s="17"/>
    </row>
    <row r="36" spans="1:24" x14ac:dyDescent="0.25">
      <c r="A36" s="17" t="s">
        <v>116</v>
      </c>
      <c r="B36" s="17"/>
      <c r="C36" s="17"/>
      <c r="D36" s="17"/>
      <c r="E36" s="17"/>
      <c r="F36" s="17"/>
      <c r="G36" s="17"/>
      <c r="H36" s="17"/>
    </row>
    <row r="37" spans="1:24" x14ac:dyDescent="0.25">
      <c r="A37" s="17" t="s">
        <v>117</v>
      </c>
      <c r="B37" s="17"/>
      <c r="C37" s="17"/>
      <c r="D37" s="17"/>
      <c r="E37" s="17"/>
      <c r="F37" s="17"/>
      <c r="G37" s="17"/>
      <c r="H37" s="17"/>
    </row>
    <row r="38" spans="1:24" x14ac:dyDescent="0.25">
      <c r="A38" s="17" t="s">
        <v>118</v>
      </c>
      <c r="B38" s="17"/>
      <c r="C38" s="17"/>
      <c r="D38" s="17"/>
      <c r="E38" s="17"/>
      <c r="F38" s="17"/>
      <c r="G38" s="17"/>
      <c r="H38" s="17"/>
    </row>
    <row r="39" spans="1:24" x14ac:dyDescent="0.25">
      <c r="A39" s="17"/>
      <c r="B39" s="17"/>
      <c r="C39" s="17"/>
      <c r="D39" s="17"/>
      <c r="E39" s="17"/>
      <c r="F39" s="17"/>
      <c r="G39" s="17"/>
      <c r="H39" s="17"/>
    </row>
    <row r="40" spans="1:24" x14ac:dyDescent="0.25">
      <c r="A40" s="17"/>
      <c r="B40" s="17"/>
      <c r="C40" s="17"/>
      <c r="D40" s="17"/>
      <c r="E40" s="17"/>
      <c r="F40" s="17"/>
      <c r="G40" s="17"/>
      <c r="H40" s="17"/>
    </row>
    <row r="41" spans="1:24" x14ac:dyDescent="0.25">
      <c r="A41" s="19" t="s">
        <v>119</v>
      </c>
      <c r="B41" s="17"/>
      <c r="C41" s="17"/>
      <c r="D41" s="17"/>
      <c r="E41" s="17"/>
      <c r="F41" s="17"/>
      <c r="G41" s="17"/>
      <c r="H41" s="17"/>
    </row>
    <row r="42" spans="1:24" x14ac:dyDescent="0.25">
      <c r="A42" s="17" t="s">
        <v>120</v>
      </c>
      <c r="B42" s="17"/>
      <c r="C42" s="17"/>
      <c r="D42" s="17"/>
      <c r="E42" s="17"/>
      <c r="F42" s="17"/>
      <c r="G42" s="17"/>
      <c r="H42" s="17"/>
    </row>
    <row r="43" spans="1:24" x14ac:dyDescent="0.25">
      <c r="A43" s="17" t="s">
        <v>121</v>
      </c>
      <c r="B43" s="17"/>
      <c r="C43" s="17"/>
      <c r="D43" s="17"/>
      <c r="E43" s="17"/>
      <c r="F43" s="17"/>
      <c r="G43" s="17"/>
      <c r="H43" s="17"/>
    </row>
    <row r="44" spans="1:24" x14ac:dyDescent="0.25">
      <c r="A44" s="17" t="s">
        <v>122</v>
      </c>
      <c r="B44" s="17"/>
      <c r="C44" s="17"/>
      <c r="D44" s="17"/>
      <c r="E44" s="17"/>
      <c r="F44" s="17"/>
      <c r="G44" s="17"/>
      <c r="H44" s="17"/>
    </row>
    <row r="45" spans="1:24" x14ac:dyDescent="0.25">
      <c r="A45" s="17"/>
      <c r="B45" s="17"/>
      <c r="C45" s="17"/>
      <c r="D45" s="17"/>
      <c r="E45" s="17"/>
      <c r="F45" s="17"/>
      <c r="G45" s="17"/>
      <c r="H45" s="17"/>
    </row>
    <row r="46" spans="1:24" x14ac:dyDescent="0.25">
      <c r="A46" s="19" t="s">
        <v>123</v>
      </c>
      <c r="B46" s="17"/>
      <c r="C46" s="17"/>
      <c r="D46" s="17"/>
      <c r="E46" s="17"/>
      <c r="F46" s="17"/>
      <c r="G46" s="17"/>
      <c r="H46" s="17"/>
    </row>
    <row r="47" spans="1:24" x14ac:dyDescent="0.25">
      <c r="A47" s="17"/>
      <c r="B47" s="17"/>
      <c r="C47" s="17"/>
      <c r="D47" s="17"/>
      <c r="E47" s="17"/>
      <c r="F47" s="17"/>
      <c r="G47" s="17"/>
      <c r="H47" s="17"/>
    </row>
    <row r="48" spans="1:24" x14ac:dyDescent="0.25">
      <c r="A48" s="17" t="s">
        <v>208</v>
      </c>
      <c r="B48" s="17"/>
      <c r="C48" s="17"/>
      <c r="D48" s="17"/>
      <c r="E48" s="17"/>
      <c r="F48" s="17"/>
      <c r="G48" s="17"/>
      <c r="H48" s="17"/>
    </row>
    <row r="49" spans="1:8" x14ac:dyDescent="0.25">
      <c r="A49" s="17" t="s">
        <v>188</v>
      </c>
      <c r="B49" s="17"/>
      <c r="C49" s="17"/>
      <c r="D49" s="17"/>
      <c r="E49" s="17"/>
      <c r="F49" s="17"/>
      <c r="G49" s="17"/>
      <c r="H49" s="17"/>
    </row>
    <row r="50" spans="1:8" x14ac:dyDescent="0.25">
      <c r="A50" s="17" t="s">
        <v>124</v>
      </c>
      <c r="B50" s="17"/>
      <c r="C50" s="17"/>
      <c r="D50" s="17"/>
      <c r="E50" s="17"/>
      <c r="F50" s="17"/>
      <c r="G50" s="17"/>
      <c r="H50" s="17"/>
    </row>
    <row r="51" spans="1:8" x14ac:dyDescent="0.25">
      <c r="A51" s="17" t="s">
        <v>125</v>
      </c>
      <c r="B51" s="17"/>
      <c r="C51" s="17"/>
      <c r="D51" s="17"/>
      <c r="E51" s="17"/>
      <c r="F51" s="17"/>
      <c r="G51" s="17"/>
      <c r="H51" s="17"/>
    </row>
    <row r="52" spans="1:8" x14ac:dyDescent="0.25">
      <c r="A52" s="17" t="s">
        <v>207</v>
      </c>
      <c r="B52" s="17"/>
      <c r="C52" s="17"/>
      <c r="D52" s="17"/>
      <c r="E52" s="17"/>
      <c r="F52" s="17"/>
      <c r="G52" s="17"/>
      <c r="H52" s="17"/>
    </row>
    <row r="53" spans="1:8" x14ac:dyDescent="0.25">
      <c r="A53" s="17" t="s">
        <v>212</v>
      </c>
      <c r="B53" s="17"/>
      <c r="C53" s="17"/>
      <c r="D53" s="17"/>
      <c r="E53" s="17"/>
      <c r="F53" s="17"/>
      <c r="G53" s="17"/>
      <c r="H53" s="17"/>
    </row>
    <row r="54" spans="1:8" x14ac:dyDescent="0.25">
      <c r="A54" s="17" t="s">
        <v>126</v>
      </c>
      <c r="B54" s="17"/>
      <c r="C54" s="17"/>
      <c r="D54" s="17"/>
      <c r="E54" s="17"/>
      <c r="F54" s="17"/>
      <c r="G54" s="17"/>
      <c r="H54" s="17"/>
    </row>
    <row r="55" spans="1:8" x14ac:dyDescent="0.25">
      <c r="A55" s="17" t="s">
        <v>127</v>
      </c>
      <c r="B55" s="17"/>
      <c r="C55" s="17"/>
      <c r="D55" s="17"/>
      <c r="E55" s="17"/>
      <c r="F55" s="17"/>
      <c r="G55" s="17"/>
      <c r="H55" s="17"/>
    </row>
    <row r="56" spans="1:8" x14ac:dyDescent="0.25">
      <c r="A56" s="17" t="s">
        <v>128</v>
      </c>
      <c r="B56" s="17"/>
      <c r="C56" s="17"/>
      <c r="D56" s="17"/>
      <c r="E56" s="17"/>
      <c r="F56" s="17"/>
      <c r="G56" s="17"/>
      <c r="H56" s="17"/>
    </row>
    <row r="57" spans="1:8" x14ac:dyDescent="0.25">
      <c r="A57" s="17" t="s">
        <v>189</v>
      </c>
      <c r="B57" s="17"/>
      <c r="C57" s="17"/>
      <c r="D57" s="17"/>
      <c r="E57" s="17"/>
      <c r="F57" s="17"/>
      <c r="G57" s="17"/>
      <c r="H57" s="17"/>
    </row>
    <row r="58" spans="1:8" x14ac:dyDescent="0.25">
      <c r="A58" s="17" t="s">
        <v>210</v>
      </c>
      <c r="B58" s="17"/>
      <c r="C58" s="17"/>
      <c r="D58" s="17"/>
      <c r="E58" s="17"/>
      <c r="F58" s="17"/>
      <c r="G58" s="17"/>
      <c r="H58" s="17"/>
    </row>
    <row r="59" spans="1:8" x14ac:dyDescent="0.25">
      <c r="A59" s="17"/>
      <c r="B59" s="17"/>
      <c r="C59" s="17"/>
      <c r="D59" s="17"/>
      <c r="E59" s="17"/>
      <c r="F59" s="17"/>
      <c r="G59" s="17"/>
      <c r="H59" s="17"/>
    </row>
    <row r="60" spans="1:8" x14ac:dyDescent="0.25">
      <c r="A60" s="19" t="s">
        <v>129</v>
      </c>
      <c r="B60" s="17"/>
      <c r="C60" s="17"/>
      <c r="D60" s="17"/>
      <c r="E60" s="17"/>
      <c r="F60" s="17"/>
      <c r="G60" s="17"/>
      <c r="H60" s="17"/>
    </row>
    <row r="61" spans="1:8" x14ac:dyDescent="0.25">
      <c r="A61" s="17" t="s">
        <v>130</v>
      </c>
      <c r="B61" s="17" t="s">
        <v>131</v>
      </c>
      <c r="C61" s="17"/>
      <c r="D61" s="17"/>
      <c r="E61" s="17"/>
      <c r="F61" s="17"/>
      <c r="G61" s="17"/>
      <c r="H61" s="17"/>
    </row>
    <row r="62" spans="1:8" x14ac:dyDescent="0.25">
      <c r="A62" s="17" t="s">
        <v>132</v>
      </c>
      <c r="B62" s="17" t="s">
        <v>133</v>
      </c>
      <c r="C62" s="17"/>
      <c r="D62" s="17"/>
      <c r="E62" s="17"/>
      <c r="F62" s="17"/>
      <c r="G62" s="17"/>
      <c r="H62" s="17"/>
    </row>
    <row r="63" spans="1:8" x14ac:dyDescent="0.25">
      <c r="A63" s="17" t="s">
        <v>134</v>
      </c>
      <c r="B63" s="17" t="s">
        <v>135</v>
      </c>
      <c r="C63" s="17"/>
      <c r="D63" s="17"/>
      <c r="E63" s="17"/>
      <c r="F63" s="17"/>
      <c r="G63" s="17"/>
      <c r="H63" s="17"/>
    </row>
    <row r="64" spans="1:8" x14ac:dyDescent="0.25">
      <c r="A64" s="17" t="s">
        <v>31</v>
      </c>
      <c r="B64" s="17" t="s">
        <v>136</v>
      </c>
      <c r="C64" s="17"/>
      <c r="D64" s="17"/>
      <c r="E64" s="17"/>
      <c r="F64" s="17"/>
      <c r="G64" s="17"/>
      <c r="H64" s="17"/>
    </row>
    <row r="65" spans="1:8" x14ac:dyDescent="0.25">
      <c r="A65" s="17" t="s">
        <v>32</v>
      </c>
      <c r="B65" s="17" t="s">
        <v>137</v>
      </c>
      <c r="C65" s="17"/>
      <c r="D65" s="17"/>
      <c r="E65" s="17"/>
      <c r="F65" s="17"/>
      <c r="G65" s="17"/>
      <c r="H65" s="17"/>
    </row>
    <row r="66" spans="1:8" x14ac:dyDescent="0.25">
      <c r="A66" s="17" t="s">
        <v>138</v>
      </c>
      <c r="B66" s="17" t="s">
        <v>139</v>
      </c>
      <c r="C66" s="17"/>
      <c r="D66" s="17"/>
      <c r="E66" s="17"/>
      <c r="F66" s="17"/>
      <c r="G66" s="17"/>
      <c r="H66" s="17"/>
    </row>
    <row r="67" spans="1:8" x14ac:dyDescent="0.25">
      <c r="A67" s="17" t="s">
        <v>140</v>
      </c>
      <c r="B67" s="17" t="s">
        <v>141</v>
      </c>
      <c r="C67" s="17"/>
      <c r="D67" s="17"/>
      <c r="E67" s="17"/>
      <c r="F67" s="17"/>
      <c r="G67" s="17"/>
      <c r="H67" s="17"/>
    </row>
    <row r="68" spans="1:8" x14ac:dyDescent="0.25">
      <c r="A68" s="17" t="s">
        <v>142</v>
      </c>
      <c r="B68" s="17" t="s">
        <v>143</v>
      </c>
      <c r="C68" s="17"/>
      <c r="D68" s="17"/>
      <c r="E68" s="17"/>
      <c r="F68" s="17"/>
      <c r="G68" s="17"/>
      <c r="H68" s="17"/>
    </row>
    <row r="69" spans="1:8" x14ac:dyDescent="0.25">
      <c r="A69" s="17" t="s">
        <v>9</v>
      </c>
      <c r="B69" s="17" t="s">
        <v>144</v>
      </c>
      <c r="C69" s="17"/>
      <c r="D69" s="17"/>
      <c r="E69" s="17"/>
      <c r="F69" s="17"/>
      <c r="G69" s="17"/>
      <c r="H69" s="17"/>
    </row>
    <row r="70" spans="1:8" x14ac:dyDescent="0.25">
      <c r="A70" s="17" t="s">
        <v>145</v>
      </c>
      <c r="B70" s="17" t="s">
        <v>146</v>
      </c>
      <c r="C70" s="17"/>
      <c r="D70" s="17"/>
      <c r="E70" s="17"/>
      <c r="F70" s="17"/>
      <c r="G70" s="17"/>
      <c r="H70" s="17"/>
    </row>
    <row r="71" spans="1:8" x14ac:dyDescent="0.25">
      <c r="A71" s="17" t="s">
        <v>147</v>
      </c>
      <c r="B71" s="17" t="s">
        <v>148</v>
      </c>
      <c r="C71" s="17"/>
      <c r="D71" s="17"/>
      <c r="E71" s="17"/>
      <c r="F71" s="17"/>
      <c r="G71" s="17"/>
      <c r="H71" s="17"/>
    </row>
  </sheetData>
  <mergeCells count="2">
    <mergeCell ref="A33:X33"/>
    <mergeCell ref="A9:X9"/>
  </mergeCells>
  <hyperlinks>
    <hyperlink ref="N27"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6"/>
  <sheetViews>
    <sheetView showGridLines="0" tabSelected="1" zoomScaleNormal="100" workbookViewId="0">
      <pane xSplit="1" topLeftCell="AB1" activePane="topRight" state="frozen"/>
      <selection pane="topRight" activeCell="AD10" sqref="AD10"/>
    </sheetView>
  </sheetViews>
  <sheetFormatPr defaultRowHeight="15" x14ac:dyDescent="0.25"/>
  <cols>
    <col min="1" max="1" width="38.7109375" style="6" bestFit="1" customWidth="1"/>
    <col min="2" max="2" width="19.28515625" customWidth="1"/>
    <col min="3" max="3" width="17.42578125" bestFit="1" customWidth="1"/>
    <col min="4" max="33" width="19.5703125" customWidth="1"/>
    <col min="34" max="34" width="19.5703125" style="30" customWidth="1"/>
    <col min="35" max="35" width="21.28515625" customWidth="1"/>
    <col min="36" max="42" width="13.42578125" bestFit="1" customWidth="1"/>
  </cols>
  <sheetData>
    <row r="1" spans="1:38" ht="18" customHeight="1" x14ac:dyDescent="0.25"/>
    <row r="2" spans="1:38" ht="18" x14ac:dyDescent="0.25">
      <c r="A2" s="1" t="s">
        <v>0</v>
      </c>
      <c r="B2" s="2" t="s">
        <v>1</v>
      </c>
      <c r="C2" s="52">
        <v>2011</v>
      </c>
      <c r="D2" s="53"/>
      <c r="E2" s="53"/>
      <c r="F2" s="54"/>
      <c r="G2" s="52">
        <v>2012</v>
      </c>
      <c r="H2" s="53"/>
      <c r="I2" s="53"/>
      <c r="J2" s="54"/>
      <c r="K2" s="52">
        <v>2013</v>
      </c>
      <c r="L2" s="53"/>
      <c r="M2" s="53"/>
      <c r="N2" s="54"/>
      <c r="O2" s="52">
        <v>2014</v>
      </c>
      <c r="P2" s="53"/>
      <c r="Q2" s="53"/>
      <c r="R2" s="54"/>
      <c r="S2" s="52">
        <v>2015</v>
      </c>
      <c r="T2" s="53"/>
      <c r="U2" s="53"/>
      <c r="V2" s="54"/>
      <c r="W2" s="52">
        <v>2016</v>
      </c>
      <c r="X2" s="53"/>
      <c r="Y2" s="53"/>
      <c r="Z2" s="54"/>
      <c r="AA2" s="52">
        <v>2017</v>
      </c>
      <c r="AB2" s="53"/>
      <c r="AC2" s="53"/>
      <c r="AD2" s="54"/>
      <c r="AE2" s="48">
        <v>2018</v>
      </c>
      <c r="AF2" s="49"/>
      <c r="AG2" s="49"/>
      <c r="AH2" s="49"/>
      <c r="AI2" s="33">
        <v>2019</v>
      </c>
      <c r="AJ2" s="32"/>
      <c r="AK2" s="32"/>
      <c r="AL2" s="32"/>
    </row>
    <row r="3" spans="1:38" x14ac:dyDescent="0.25">
      <c r="A3" s="3" t="s">
        <v>2</v>
      </c>
      <c r="B3" s="4" t="s">
        <v>3</v>
      </c>
      <c r="C3" s="4" t="s">
        <v>68</v>
      </c>
      <c r="D3" s="4" t="s">
        <v>5</v>
      </c>
      <c r="E3" s="4" t="s">
        <v>6</v>
      </c>
      <c r="F3" s="4" t="s">
        <v>7</v>
      </c>
      <c r="G3" s="4" t="s">
        <v>69</v>
      </c>
      <c r="H3" s="4" t="s">
        <v>5</v>
      </c>
      <c r="I3" s="4" t="s">
        <v>6</v>
      </c>
      <c r="J3" s="4" t="s">
        <v>7</v>
      </c>
      <c r="K3" s="4" t="s">
        <v>70</v>
      </c>
      <c r="L3" s="4" t="s">
        <v>5</v>
      </c>
      <c r="M3" s="4" t="s">
        <v>6</v>
      </c>
      <c r="N3" s="4" t="s">
        <v>7</v>
      </c>
      <c r="O3" s="4" t="s">
        <v>71</v>
      </c>
      <c r="P3" s="4" t="s">
        <v>5</v>
      </c>
      <c r="Q3" s="4" t="s">
        <v>6</v>
      </c>
      <c r="R3" s="4" t="s">
        <v>7</v>
      </c>
      <c r="S3" s="4" t="s">
        <v>72</v>
      </c>
      <c r="T3" s="4" t="s">
        <v>5</v>
      </c>
      <c r="U3" s="4" t="s">
        <v>6</v>
      </c>
      <c r="V3" s="4" t="s">
        <v>7</v>
      </c>
      <c r="W3" s="4" t="s">
        <v>73</v>
      </c>
      <c r="X3" s="4" t="s">
        <v>5</v>
      </c>
      <c r="Y3" s="4" t="s">
        <v>6</v>
      </c>
      <c r="Z3" s="4" t="s">
        <v>7</v>
      </c>
      <c r="AA3" s="4" t="s">
        <v>74</v>
      </c>
      <c r="AB3" s="4" t="s">
        <v>5</v>
      </c>
      <c r="AC3" s="4" t="s">
        <v>6</v>
      </c>
      <c r="AD3" s="4" t="s">
        <v>7</v>
      </c>
      <c r="AE3" s="4" t="s">
        <v>75</v>
      </c>
      <c r="AF3" s="4" t="s">
        <v>5</v>
      </c>
      <c r="AG3" s="4" t="s">
        <v>6</v>
      </c>
      <c r="AH3" s="25" t="s">
        <v>7</v>
      </c>
      <c r="AI3" s="25" t="s">
        <v>4</v>
      </c>
      <c r="AJ3" s="32"/>
      <c r="AK3" s="32"/>
      <c r="AL3" s="32"/>
    </row>
    <row r="4" spans="1:38" x14ac:dyDescent="0.25">
      <c r="A4" s="4" t="s">
        <v>8</v>
      </c>
      <c r="B4" s="4" t="s">
        <v>9</v>
      </c>
      <c r="C4" s="23">
        <v>0</v>
      </c>
      <c r="D4" s="23">
        <v>0</v>
      </c>
      <c r="E4" s="23">
        <v>0</v>
      </c>
      <c r="F4" s="23">
        <v>0</v>
      </c>
      <c r="G4" s="23">
        <v>0</v>
      </c>
      <c r="H4" s="23">
        <v>0</v>
      </c>
      <c r="I4" s="23">
        <v>0</v>
      </c>
      <c r="J4" s="23">
        <v>0</v>
      </c>
      <c r="K4" s="23">
        <v>0</v>
      </c>
      <c r="L4" s="23">
        <v>53</v>
      </c>
      <c r="M4" s="23">
        <v>26167</v>
      </c>
      <c r="N4" s="23">
        <v>30490</v>
      </c>
      <c r="O4" s="23">
        <v>27811</v>
      </c>
      <c r="P4" s="23">
        <v>29055</v>
      </c>
      <c r="Q4" s="23">
        <v>42243</v>
      </c>
      <c r="R4" s="23">
        <v>45928</v>
      </c>
      <c r="S4" s="23">
        <v>57543</v>
      </c>
      <c r="T4" s="23">
        <v>91208</v>
      </c>
      <c r="U4" s="23">
        <v>103605</v>
      </c>
      <c r="V4" s="23">
        <v>103035</v>
      </c>
      <c r="W4" s="23">
        <v>130101</v>
      </c>
      <c r="X4" s="23">
        <v>126436</v>
      </c>
      <c r="Y4" s="23">
        <v>105212</v>
      </c>
      <c r="Z4" s="23">
        <v>105685</v>
      </c>
      <c r="AA4" s="23">
        <v>101510</v>
      </c>
      <c r="AB4" s="23">
        <v>139921</v>
      </c>
      <c r="AC4" s="23">
        <v>165589</v>
      </c>
      <c r="AD4" s="23">
        <v>166925</v>
      </c>
      <c r="AE4" s="23">
        <v>161892</v>
      </c>
      <c r="AF4" s="23">
        <v>152281</v>
      </c>
      <c r="AG4" s="23">
        <v>179106</v>
      </c>
      <c r="AH4" s="23">
        <v>186051</v>
      </c>
      <c r="AI4" s="23">
        <v>156767</v>
      </c>
      <c r="AK4" s="34"/>
      <c r="AL4" s="34"/>
    </row>
    <row r="5" spans="1:38" x14ac:dyDescent="0.25">
      <c r="A5" s="4" t="s">
        <v>10</v>
      </c>
      <c r="B5" s="4" t="s">
        <v>9</v>
      </c>
      <c r="C5" s="23">
        <v>2212</v>
      </c>
      <c r="D5" s="23">
        <v>3069</v>
      </c>
      <c r="E5" s="23">
        <v>4960</v>
      </c>
      <c r="F5" s="23">
        <v>4474</v>
      </c>
      <c r="G5" s="23">
        <v>4367</v>
      </c>
      <c r="H5" s="23">
        <v>4221</v>
      </c>
      <c r="I5" s="23">
        <v>3577</v>
      </c>
      <c r="J5" s="23">
        <v>2680</v>
      </c>
      <c r="K5" s="23">
        <v>4240</v>
      </c>
      <c r="L5" s="23">
        <v>5127</v>
      </c>
      <c r="M5" s="23">
        <v>22948</v>
      </c>
      <c r="N5" s="23">
        <v>9044</v>
      </c>
      <c r="O5" s="23">
        <v>13893</v>
      </c>
      <c r="P5" s="23">
        <v>8777</v>
      </c>
      <c r="Q5" s="23">
        <v>30237</v>
      </c>
      <c r="R5" s="23">
        <v>41302</v>
      </c>
      <c r="S5" s="23">
        <v>38445</v>
      </c>
      <c r="T5" s="23">
        <v>52559</v>
      </c>
      <c r="U5" s="23">
        <v>61645</v>
      </c>
      <c r="V5" s="23">
        <v>67573</v>
      </c>
      <c r="W5" s="23">
        <v>56591</v>
      </c>
      <c r="X5" s="23">
        <v>65100</v>
      </c>
      <c r="Y5" s="23">
        <v>48641</v>
      </c>
      <c r="Z5" s="23">
        <v>43923</v>
      </c>
      <c r="AA5" s="23">
        <v>35211</v>
      </c>
      <c r="AB5" s="23">
        <v>33576</v>
      </c>
      <c r="AC5" s="23">
        <v>19732</v>
      </c>
      <c r="AD5" s="23">
        <v>18521</v>
      </c>
      <c r="AE5" s="23">
        <v>17615</v>
      </c>
      <c r="AF5" s="23">
        <v>18214</v>
      </c>
      <c r="AG5" s="23">
        <v>18865</v>
      </c>
      <c r="AH5" s="23">
        <v>17264</v>
      </c>
      <c r="AI5" s="23">
        <v>25471</v>
      </c>
      <c r="AK5" s="34"/>
      <c r="AL5" s="34"/>
    </row>
    <row r="6" spans="1:38" x14ac:dyDescent="0.25">
      <c r="A6" s="4" t="s">
        <v>11</v>
      </c>
      <c r="B6" s="4" t="s">
        <v>9</v>
      </c>
      <c r="C6" s="23">
        <v>32732</v>
      </c>
      <c r="D6" s="23">
        <v>34288</v>
      </c>
      <c r="E6" s="23">
        <v>33231</v>
      </c>
      <c r="F6" s="23">
        <v>32727</v>
      </c>
      <c r="G6" s="23">
        <v>32327</v>
      </c>
      <c r="H6" s="23">
        <v>33371</v>
      </c>
      <c r="I6" s="23">
        <v>39529</v>
      </c>
      <c r="J6" s="23">
        <v>38669</v>
      </c>
      <c r="K6" s="23">
        <v>44095</v>
      </c>
      <c r="L6" s="23">
        <v>45023</v>
      </c>
      <c r="M6" s="23">
        <v>40879</v>
      </c>
      <c r="N6" s="23">
        <v>41510</v>
      </c>
      <c r="O6" s="23">
        <v>46209</v>
      </c>
      <c r="P6" s="23">
        <v>57273</v>
      </c>
      <c r="Q6" s="23">
        <v>53864</v>
      </c>
      <c r="R6" s="23">
        <v>53377</v>
      </c>
      <c r="S6" s="23">
        <v>49887</v>
      </c>
      <c r="T6" s="23">
        <v>42914</v>
      </c>
      <c r="U6" s="23">
        <v>46050</v>
      </c>
      <c r="V6" s="23">
        <v>45005</v>
      </c>
      <c r="W6" s="23">
        <v>41809</v>
      </c>
      <c r="X6" s="23">
        <v>44791</v>
      </c>
      <c r="Y6" s="23">
        <v>39405</v>
      </c>
      <c r="Z6" s="23">
        <v>37236</v>
      </c>
      <c r="AA6" s="23">
        <v>15988</v>
      </c>
      <c r="AB6" s="23">
        <v>14314</v>
      </c>
      <c r="AC6" s="23">
        <v>13956</v>
      </c>
      <c r="AD6" s="23">
        <v>14063</v>
      </c>
      <c r="AE6" s="23">
        <v>15251</v>
      </c>
      <c r="AF6" s="23">
        <v>16921</v>
      </c>
      <c r="AG6" s="23">
        <v>14880</v>
      </c>
      <c r="AH6" s="23">
        <v>11569</v>
      </c>
      <c r="AI6" s="23">
        <v>9101</v>
      </c>
      <c r="AK6" s="34"/>
      <c r="AL6" s="34"/>
    </row>
    <row r="7" spans="1:38" x14ac:dyDescent="0.25">
      <c r="A7" s="4" t="s">
        <v>12</v>
      </c>
      <c r="B7" s="4" t="s">
        <v>9</v>
      </c>
      <c r="C7" s="23">
        <v>7202</v>
      </c>
      <c r="D7" s="23">
        <v>7881</v>
      </c>
      <c r="E7" s="23">
        <v>8212</v>
      </c>
      <c r="F7" s="23">
        <v>8117</v>
      </c>
      <c r="G7" s="23">
        <v>7899</v>
      </c>
      <c r="H7" s="23">
        <v>9787</v>
      </c>
      <c r="I7" s="23">
        <v>10413</v>
      </c>
      <c r="J7" s="23">
        <v>11175</v>
      </c>
      <c r="K7" s="23">
        <v>15151</v>
      </c>
      <c r="L7" s="23">
        <v>13029</v>
      </c>
      <c r="M7" s="23">
        <v>9955</v>
      </c>
      <c r="N7" s="23">
        <v>12306</v>
      </c>
      <c r="O7" s="23">
        <v>11495</v>
      </c>
      <c r="P7" s="23">
        <v>13162</v>
      </c>
      <c r="Q7" s="23">
        <v>7022</v>
      </c>
      <c r="R7" s="23">
        <v>4963</v>
      </c>
      <c r="S7" s="23">
        <v>9872</v>
      </c>
      <c r="T7" s="23">
        <v>7884</v>
      </c>
      <c r="U7" s="23">
        <v>3688</v>
      </c>
      <c r="V7" s="23">
        <v>806</v>
      </c>
      <c r="W7" s="23">
        <v>1980</v>
      </c>
      <c r="X7" s="23">
        <v>1973</v>
      </c>
      <c r="Y7" s="23">
        <v>1720</v>
      </c>
      <c r="Z7" s="23">
        <v>1836</v>
      </c>
      <c r="AA7" s="23">
        <v>43</v>
      </c>
      <c r="AB7" s="23">
        <v>9</v>
      </c>
      <c r="AC7" s="23">
        <v>49</v>
      </c>
      <c r="AD7" s="23">
        <v>72</v>
      </c>
      <c r="AE7" s="23">
        <v>41</v>
      </c>
      <c r="AF7" s="23">
        <v>43</v>
      </c>
      <c r="AG7" s="23">
        <v>36</v>
      </c>
      <c r="AH7" s="23">
        <v>49</v>
      </c>
      <c r="AI7" s="23">
        <v>0</v>
      </c>
      <c r="AK7" s="34"/>
      <c r="AL7" s="34"/>
    </row>
    <row r="8" spans="1:38" x14ac:dyDescent="0.25">
      <c r="A8" s="4" t="s">
        <v>13</v>
      </c>
      <c r="B8" s="4" t="s">
        <v>9</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50</v>
      </c>
      <c r="V8" s="23">
        <v>24</v>
      </c>
      <c r="W8" s="23">
        <v>33</v>
      </c>
      <c r="X8" s="23">
        <v>28</v>
      </c>
      <c r="Y8" s="23">
        <v>1</v>
      </c>
      <c r="Z8" s="23">
        <v>2</v>
      </c>
      <c r="AA8" s="23">
        <v>562</v>
      </c>
      <c r="AB8" s="23">
        <v>820</v>
      </c>
      <c r="AC8" s="23">
        <v>970</v>
      </c>
      <c r="AD8" s="23">
        <v>1084</v>
      </c>
      <c r="AE8" s="23">
        <v>1408</v>
      </c>
      <c r="AF8" s="23">
        <v>1664</v>
      </c>
      <c r="AG8" s="23">
        <v>1779</v>
      </c>
      <c r="AH8" s="23">
        <v>2133</v>
      </c>
      <c r="AI8" s="23">
        <v>2535</v>
      </c>
      <c r="AK8" s="34"/>
      <c r="AL8" s="34"/>
    </row>
    <row r="9" spans="1:38" x14ac:dyDescent="0.25">
      <c r="A9" s="4" t="s">
        <v>14</v>
      </c>
      <c r="B9" s="4" t="s">
        <v>9</v>
      </c>
      <c r="C9" s="23">
        <v>459</v>
      </c>
      <c r="D9" s="23">
        <v>1293</v>
      </c>
      <c r="E9" s="23">
        <v>2455</v>
      </c>
      <c r="F9" s="23">
        <v>3536</v>
      </c>
      <c r="G9" s="23">
        <v>4519</v>
      </c>
      <c r="H9" s="23">
        <v>5560</v>
      </c>
      <c r="I9" s="23">
        <v>7294</v>
      </c>
      <c r="J9" s="23">
        <v>9611</v>
      </c>
      <c r="K9" s="23">
        <v>15051</v>
      </c>
      <c r="L9" s="23">
        <v>19516</v>
      </c>
      <c r="M9" s="23">
        <v>25039</v>
      </c>
      <c r="N9" s="23">
        <v>34347</v>
      </c>
      <c r="O9" s="23">
        <v>41753</v>
      </c>
      <c r="P9" s="23">
        <v>51092</v>
      </c>
      <c r="Q9" s="23">
        <v>59366</v>
      </c>
      <c r="R9" s="23">
        <v>69119</v>
      </c>
      <c r="S9" s="23">
        <v>73708</v>
      </c>
      <c r="T9" s="23">
        <v>78072</v>
      </c>
      <c r="U9" s="23">
        <v>91036</v>
      </c>
      <c r="V9" s="23">
        <v>94924</v>
      </c>
      <c r="W9" s="23">
        <v>125196</v>
      </c>
      <c r="X9" s="23">
        <v>132740</v>
      </c>
      <c r="Y9" s="23">
        <v>142262</v>
      </c>
      <c r="Z9" s="23">
        <v>165961</v>
      </c>
      <c r="AA9" s="23">
        <v>189804</v>
      </c>
      <c r="AB9" s="23">
        <v>191886</v>
      </c>
      <c r="AC9" s="23">
        <v>203316</v>
      </c>
      <c r="AD9" s="23">
        <v>218653</v>
      </c>
      <c r="AE9" s="23">
        <v>264900</v>
      </c>
      <c r="AF9" s="23">
        <v>295384</v>
      </c>
      <c r="AG9" s="23">
        <v>340879</v>
      </c>
      <c r="AH9" s="23">
        <v>374157</v>
      </c>
      <c r="AI9" s="23">
        <v>462269</v>
      </c>
      <c r="AK9" s="34"/>
      <c r="AL9" s="34"/>
    </row>
    <row r="10" spans="1:38" x14ac:dyDescent="0.25">
      <c r="A10" s="4" t="s">
        <v>15</v>
      </c>
      <c r="B10" s="4" t="s">
        <v>9</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81268</v>
      </c>
      <c r="X10" s="23">
        <v>83409</v>
      </c>
      <c r="Y10" s="23">
        <v>83378</v>
      </c>
      <c r="Z10" s="23">
        <v>91360</v>
      </c>
      <c r="AA10" s="23">
        <v>101841</v>
      </c>
      <c r="AB10" s="23">
        <v>103124</v>
      </c>
      <c r="AC10" s="23">
        <v>100069</v>
      </c>
      <c r="AD10" s="23">
        <v>105407</v>
      </c>
      <c r="AE10" s="23">
        <v>99974</v>
      </c>
      <c r="AF10" s="23">
        <v>101150</v>
      </c>
      <c r="AG10" s="23">
        <v>103765</v>
      </c>
      <c r="AH10" s="23">
        <v>105326</v>
      </c>
      <c r="AI10" s="23">
        <v>140314</v>
      </c>
      <c r="AK10" s="34"/>
      <c r="AL10" s="34"/>
    </row>
    <row r="11" spans="1:38" x14ac:dyDescent="0.25">
      <c r="A11" s="4" t="s">
        <v>16</v>
      </c>
      <c r="B11" s="4" t="s">
        <v>9</v>
      </c>
      <c r="C11" s="23">
        <v>7906</v>
      </c>
      <c r="D11" s="23">
        <v>8418</v>
      </c>
      <c r="E11" s="23">
        <v>9811</v>
      </c>
      <c r="F11" s="23">
        <v>13731</v>
      </c>
      <c r="G11" s="23">
        <v>21866</v>
      </c>
      <c r="H11" s="23">
        <v>26979</v>
      </c>
      <c r="I11" s="23">
        <v>73093</v>
      </c>
      <c r="J11" s="23">
        <v>27272</v>
      </c>
      <c r="K11" s="23">
        <v>35798</v>
      </c>
      <c r="L11" s="23">
        <v>29417</v>
      </c>
      <c r="M11" s="23">
        <v>85863</v>
      </c>
      <c r="N11" s="23">
        <v>77295</v>
      </c>
      <c r="O11" s="23">
        <v>58744</v>
      </c>
      <c r="P11" s="23">
        <v>137283</v>
      </c>
      <c r="Q11" s="23">
        <v>104399</v>
      </c>
      <c r="R11" s="23">
        <v>102682</v>
      </c>
      <c r="S11" s="23">
        <v>80957</v>
      </c>
      <c r="T11" s="23">
        <v>92347</v>
      </c>
      <c r="U11" s="23">
        <v>117527</v>
      </c>
      <c r="V11" s="23">
        <v>186723</v>
      </c>
      <c r="W11" s="23">
        <v>167014</v>
      </c>
      <c r="X11" s="23">
        <v>186597</v>
      </c>
      <c r="Y11" s="23">
        <v>212143</v>
      </c>
      <c r="Z11" s="23">
        <v>180820</v>
      </c>
      <c r="AA11" s="23">
        <v>36723</v>
      </c>
      <c r="AB11" s="23">
        <v>118594</v>
      </c>
      <c r="AC11" s="23">
        <v>190455</v>
      </c>
      <c r="AD11" s="23">
        <v>196673</v>
      </c>
      <c r="AE11" s="23">
        <v>76501</v>
      </c>
      <c r="AF11" s="23">
        <v>74107</v>
      </c>
      <c r="AG11" s="23">
        <v>205024</v>
      </c>
      <c r="AH11" s="23">
        <v>297218</v>
      </c>
      <c r="AI11" s="23">
        <v>276908</v>
      </c>
      <c r="AK11" s="34"/>
      <c r="AL11" s="34"/>
    </row>
    <row r="12" spans="1:38" x14ac:dyDescent="0.25">
      <c r="A12" s="4" t="s">
        <v>17</v>
      </c>
      <c r="B12" s="4" t="s">
        <v>9</v>
      </c>
      <c r="C12" s="23">
        <v>12874</v>
      </c>
      <c r="D12" s="23">
        <v>12778</v>
      </c>
      <c r="E12" s="23">
        <v>31617</v>
      </c>
      <c r="F12" s="23">
        <v>34976</v>
      </c>
      <c r="G12" s="23">
        <v>9447</v>
      </c>
      <c r="H12" s="23">
        <v>12596</v>
      </c>
      <c r="I12" s="23">
        <v>72356</v>
      </c>
      <c r="J12" s="23">
        <v>74463</v>
      </c>
      <c r="K12" s="23">
        <v>85589</v>
      </c>
      <c r="L12" s="23">
        <v>48437</v>
      </c>
      <c r="M12" s="23">
        <v>132135</v>
      </c>
      <c r="N12" s="23">
        <v>29506</v>
      </c>
      <c r="O12" s="23">
        <v>22168</v>
      </c>
      <c r="P12" s="23">
        <v>18960</v>
      </c>
      <c r="Q12" s="23">
        <v>20559</v>
      </c>
      <c r="R12" s="23">
        <v>21845</v>
      </c>
      <c r="S12" s="23">
        <v>3513</v>
      </c>
      <c r="T12" s="23">
        <v>871</v>
      </c>
      <c r="U12" s="23">
        <v>3247</v>
      </c>
      <c r="V12" s="23">
        <v>32697</v>
      </c>
      <c r="W12" s="23">
        <v>506443</v>
      </c>
      <c r="X12" s="23">
        <v>549405</v>
      </c>
      <c r="Y12" s="23">
        <v>605984</v>
      </c>
      <c r="Z12" s="23">
        <v>661971</v>
      </c>
      <c r="AA12" s="23">
        <v>686105</v>
      </c>
      <c r="AB12" s="23">
        <v>676898</v>
      </c>
      <c r="AC12" s="23">
        <v>715573</v>
      </c>
      <c r="AD12" s="23">
        <v>686454</v>
      </c>
      <c r="AE12" s="23">
        <v>685379</v>
      </c>
      <c r="AF12" s="23">
        <v>691622</v>
      </c>
      <c r="AG12" s="23">
        <v>733373</v>
      </c>
      <c r="AH12" s="23">
        <v>649093</v>
      </c>
      <c r="AI12" s="23">
        <v>661977</v>
      </c>
      <c r="AK12" s="34"/>
      <c r="AL12" s="34"/>
    </row>
    <row r="13" spans="1:38" x14ac:dyDescent="0.25">
      <c r="A13" s="4" t="s">
        <v>18</v>
      </c>
      <c r="B13" s="4" t="s">
        <v>9</v>
      </c>
      <c r="C13" s="23">
        <v>197133</v>
      </c>
      <c r="D13" s="23">
        <v>231354</v>
      </c>
      <c r="E13" s="23">
        <v>240761</v>
      </c>
      <c r="F13" s="23">
        <v>222194</v>
      </c>
      <c r="G13" s="23">
        <v>229956</v>
      </c>
      <c r="H13" s="23">
        <v>225040</v>
      </c>
      <c r="I13" s="23">
        <v>213010</v>
      </c>
      <c r="J13" s="23">
        <v>233016</v>
      </c>
      <c r="K13" s="23">
        <v>324957</v>
      </c>
      <c r="L13" s="23">
        <v>361779</v>
      </c>
      <c r="M13" s="23">
        <v>368904</v>
      </c>
      <c r="N13" s="23">
        <v>404198</v>
      </c>
      <c r="O13" s="23">
        <v>378326</v>
      </c>
      <c r="P13" s="23">
        <v>395089</v>
      </c>
      <c r="Q13" s="23">
        <v>403475</v>
      </c>
      <c r="R13" s="23">
        <v>367353</v>
      </c>
      <c r="S13" s="23">
        <v>388739</v>
      </c>
      <c r="T13" s="23">
        <v>411324</v>
      </c>
      <c r="U13" s="23">
        <v>417745</v>
      </c>
      <c r="V13" s="23">
        <v>389064</v>
      </c>
      <c r="W13" s="23">
        <v>162893</v>
      </c>
      <c r="X13" s="23">
        <v>121166</v>
      </c>
      <c r="Y13" s="23">
        <v>101623</v>
      </c>
      <c r="Z13" s="23">
        <v>63048</v>
      </c>
      <c r="AA13" s="23">
        <v>60211</v>
      </c>
      <c r="AB13" s="23">
        <v>61458</v>
      </c>
      <c r="AC13" s="23">
        <v>25573</v>
      </c>
      <c r="AD13" s="23">
        <v>33507</v>
      </c>
      <c r="AE13" s="23">
        <v>14456</v>
      </c>
      <c r="AF13" s="23">
        <v>10213</v>
      </c>
      <c r="AG13" s="23">
        <v>11544</v>
      </c>
      <c r="AH13" s="23">
        <v>10454</v>
      </c>
      <c r="AI13" s="23">
        <v>7323</v>
      </c>
      <c r="AK13" s="34"/>
      <c r="AL13" s="34"/>
    </row>
    <row r="14" spans="1:38" x14ac:dyDescent="0.25">
      <c r="A14" s="4" t="s">
        <v>19</v>
      </c>
      <c r="B14" s="4" t="s">
        <v>9</v>
      </c>
      <c r="C14" s="23">
        <v>12300</v>
      </c>
      <c r="D14" s="23">
        <v>21555</v>
      </c>
      <c r="E14" s="23">
        <v>22424</v>
      </c>
      <c r="F14" s="23">
        <v>27988</v>
      </c>
      <c r="G14" s="23">
        <v>35382</v>
      </c>
      <c r="H14" s="23">
        <v>41919</v>
      </c>
      <c r="I14" s="23">
        <v>34052</v>
      </c>
      <c r="J14" s="23">
        <v>37994</v>
      </c>
      <c r="K14" s="23">
        <v>47386</v>
      </c>
      <c r="L14" s="23">
        <v>123072</v>
      </c>
      <c r="M14" s="23">
        <v>130475</v>
      </c>
      <c r="N14" s="23">
        <v>265737</v>
      </c>
      <c r="O14" s="23">
        <v>169218</v>
      </c>
      <c r="P14" s="23">
        <v>183308</v>
      </c>
      <c r="Q14" s="23">
        <v>154934</v>
      </c>
      <c r="R14" s="23">
        <v>210540</v>
      </c>
      <c r="S14" s="23">
        <v>195615</v>
      </c>
      <c r="T14" s="23">
        <v>287973</v>
      </c>
      <c r="U14" s="23">
        <v>364501</v>
      </c>
      <c r="V14" s="23">
        <v>365821</v>
      </c>
      <c r="W14" s="23">
        <v>322607</v>
      </c>
      <c r="X14" s="23">
        <v>392318</v>
      </c>
      <c r="Y14" s="23">
        <v>470922</v>
      </c>
      <c r="Z14" s="23">
        <v>550936</v>
      </c>
      <c r="AA14" s="23">
        <v>306640</v>
      </c>
      <c r="AB14" s="23">
        <v>321909</v>
      </c>
      <c r="AC14" s="23">
        <v>393587</v>
      </c>
      <c r="AD14" s="23">
        <v>359942</v>
      </c>
      <c r="AE14" s="23">
        <v>306337</v>
      </c>
      <c r="AF14" s="23">
        <v>357508</v>
      </c>
      <c r="AG14" s="23">
        <v>442007</v>
      </c>
      <c r="AH14" s="23">
        <v>501294</v>
      </c>
      <c r="AI14" s="23">
        <v>347140</v>
      </c>
      <c r="AK14" s="34"/>
      <c r="AL14" s="34"/>
    </row>
    <row r="15" spans="1:38" x14ac:dyDescent="0.25">
      <c r="A15" s="4" t="s">
        <v>20</v>
      </c>
      <c r="B15" s="4" t="s">
        <v>9</v>
      </c>
      <c r="C15" s="23">
        <v>3070</v>
      </c>
      <c r="D15" s="23">
        <v>3368</v>
      </c>
      <c r="E15" s="23">
        <v>4362</v>
      </c>
      <c r="F15" s="23">
        <v>6220</v>
      </c>
      <c r="G15" s="23">
        <v>6701</v>
      </c>
      <c r="H15" s="23">
        <v>6804</v>
      </c>
      <c r="I15" s="23">
        <v>7938</v>
      </c>
      <c r="J15" s="23">
        <v>51216</v>
      </c>
      <c r="K15" s="23">
        <v>64445</v>
      </c>
      <c r="L15" s="23">
        <v>178293</v>
      </c>
      <c r="M15" s="23">
        <v>288998</v>
      </c>
      <c r="N15" s="23">
        <v>258193</v>
      </c>
      <c r="O15" s="23">
        <v>192407</v>
      </c>
      <c r="P15" s="23">
        <v>211004</v>
      </c>
      <c r="Q15" s="23">
        <v>260522</v>
      </c>
      <c r="R15" s="23">
        <v>181046</v>
      </c>
      <c r="S15" s="23">
        <v>204352</v>
      </c>
      <c r="T15" s="23">
        <v>240167</v>
      </c>
      <c r="U15" s="23">
        <v>298591</v>
      </c>
      <c r="V15" s="23">
        <v>295061</v>
      </c>
      <c r="W15" s="23">
        <v>274568</v>
      </c>
      <c r="X15" s="23">
        <v>670559</v>
      </c>
      <c r="Y15" s="23">
        <v>577586</v>
      </c>
      <c r="Z15" s="23">
        <v>718504</v>
      </c>
      <c r="AA15" s="23">
        <v>610652</v>
      </c>
      <c r="AB15" s="23">
        <v>835625</v>
      </c>
      <c r="AC15" s="23">
        <v>844159</v>
      </c>
      <c r="AD15" s="23">
        <v>676294</v>
      </c>
      <c r="AE15" s="23">
        <v>822711</v>
      </c>
      <c r="AF15" s="23">
        <v>904125</v>
      </c>
      <c r="AG15" s="23">
        <v>684773</v>
      </c>
      <c r="AH15" s="23">
        <v>1073901</v>
      </c>
      <c r="AI15" s="23">
        <v>1194624</v>
      </c>
      <c r="AK15" s="34"/>
      <c r="AL15" s="34"/>
    </row>
    <row r="16" spans="1:38" x14ac:dyDescent="0.25">
      <c r="A16" s="25" t="s">
        <v>186</v>
      </c>
      <c r="B16" s="25" t="s">
        <v>9</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1082</v>
      </c>
      <c r="AI16" s="23">
        <v>679</v>
      </c>
      <c r="AK16" s="34"/>
      <c r="AL16" s="34"/>
    </row>
    <row r="17" spans="1:38" s="32" customFormat="1" x14ac:dyDescent="0.25">
      <c r="A17" s="25" t="s">
        <v>196</v>
      </c>
      <c r="B17" s="25" t="s">
        <v>9</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387</v>
      </c>
      <c r="AK17" s="34"/>
      <c r="AL17" s="34"/>
    </row>
    <row r="18" spans="1:38" x14ac:dyDescent="0.25">
      <c r="A18" s="4" t="s">
        <v>21</v>
      </c>
      <c r="B18" s="4" t="s">
        <v>9</v>
      </c>
      <c r="C18" s="23">
        <v>0</v>
      </c>
      <c r="D18" s="23">
        <v>553</v>
      </c>
      <c r="E18" s="23">
        <v>1245</v>
      </c>
      <c r="F18" s="23">
        <v>184</v>
      </c>
      <c r="G18" s="23">
        <v>163</v>
      </c>
      <c r="H18" s="23">
        <v>927</v>
      </c>
      <c r="I18" s="23">
        <v>2</v>
      </c>
      <c r="J18" s="23">
        <v>0</v>
      </c>
      <c r="K18" s="23">
        <v>2510</v>
      </c>
      <c r="L18" s="23">
        <v>2663</v>
      </c>
      <c r="M18" s="23">
        <v>68</v>
      </c>
      <c r="N18" s="23">
        <v>488</v>
      </c>
      <c r="O18" s="23">
        <v>1062</v>
      </c>
      <c r="P18" s="23">
        <v>1844</v>
      </c>
      <c r="Q18" s="23">
        <v>837</v>
      </c>
      <c r="R18" s="23">
        <v>17</v>
      </c>
      <c r="S18" s="23">
        <v>3285</v>
      </c>
      <c r="T18" s="23">
        <v>266</v>
      </c>
      <c r="U18" s="23">
        <v>2158</v>
      </c>
      <c r="V18" s="23">
        <v>1459</v>
      </c>
      <c r="W18" s="23">
        <v>831</v>
      </c>
      <c r="X18" s="23">
        <v>9181</v>
      </c>
      <c r="Y18" s="23">
        <v>17351</v>
      </c>
      <c r="Z18" s="23">
        <v>2</v>
      </c>
      <c r="AA18" s="23">
        <v>11603</v>
      </c>
      <c r="AB18" s="23">
        <v>36644</v>
      </c>
      <c r="AC18" s="23">
        <v>8789</v>
      </c>
      <c r="AD18" s="23">
        <v>1037</v>
      </c>
      <c r="AE18" s="23">
        <v>1374</v>
      </c>
      <c r="AF18" s="23">
        <v>37577</v>
      </c>
      <c r="AG18" s="23">
        <v>17258</v>
      </c>
      <c r="AH18" s="23">
        <v>16809</v>
      </c>
      <c r="AI18" s="23">
        <v>125</v>
      </c>
      <c r="AK18" s="34"/>
      <c r="AL18" s="34"/>
    </row>
    <row r="19" spans="1:38" s="30" customFormat="1" x14ac:dyDescent="0.25">
      <c r="A19" s="4" t="s">
        <v>22</v>
      </c>
      <c r="B19" s="4" t="s">
        <v>9</v>
      </c>
      <c r="C19" s="23">
        <v>76</v>
      </c>
      <c r="D19" s="23">
        <v>862</v>
      </c>
      <c r="E19" s="23">
        <v>98</v>
      </c>
      <c r="F19" s="23">
        <v>0</v>
      </c>
      <c r="G19" s="23">
        <v>830</v>
      </c>
      <c r="H19" s="23">
        <v>1694</v>
      </c>
      <c r="I19" s="23">
        <v>121</v>
      </c>
      <c r="J19" s="23">
        <v>86</v>
      </c>
      <c r="K19" s="23">
        <v>1264</v>
      </c>
      <c r="L19" s="23">
        <v>1557</v>
      </c>
      <c r="M19" s="23">
        <v>738</v>
      </c>
      <c r="N19" s="23">
        <v>0</v>
      </c>
      <c r="O19" s="23">
        <v>47</v>
      </c>
      <c r="P19" s="23">
        <v>4975</v>
      </c>
      <c r="Q19" s="23">
        <v>11188</v>
      </c>
      <c r="R19" s="23">
        <v>20</v>
      </c>
      <c r="S19" s="23">
        <v>1332</v>
      </c>
      <c r="T19" s="23">
        <v>2398</v>
      </c>
      <c r="U19" s="23">
        <v>2151</v>
      </c>
      <c r="V19" s="23">
        <v>213</v>
      </c>
      <c r="W19" s="23">
        <v>174</v>
      </c>
      <c r="X19" s="23">
        <v>3860</v>
      </c>
      <c r="Y19" s="23">
        <v>807</v>
      </c>
      <c r="Z19" s="23">
        <v>5623</v>
      </c>
      <c r="AA19" s="23">
        <v>16901</v>
      </c>
      <c r="AB19" s="23">
        <v>12161</v>
      </c>
      <c r="AC19" s="23">
        <v>11165</v>
      </c>
      <c r="AD19" s="23">
        <v>10564</v>
      </c>
      <c r="AE19" s="23">
        <v>11253</v>
      </c>
      <c r="AF19" s="23">
        <v>15405</v>
      </c>
      <c r="AG19" s="23">
        <v>16170</v>
      </c>
      <c r="AH19" s="23">
        <v>21311</v>
      </c>
      <c r="AI19" s="23">
        <v>5338</v>
      </c>
      <c r="AK19" s="34"/>
      <c r="AL19" s="34"/>
    </row>
    <row r="20" spans="1:38" x14ac:dyDescent="0.25">
      <c r="A20" s="25"/>
      <c r="B20" s="5" t="s">
        <v>1</v>
      </c>
      <c r="C20" s="23" t="s">
        <v>1</v>
      </c>
      <c r="D20" s="23" t="s">
        <v>1</v>
      </c>
      <c r="E20" s="23" t="s">
        <v>1</v>
      </c>
      <c r="F20" s="23" t="s">
        <v>1</v>
      </c>
      <c r="G20" s="23" t="s">
        <v>1</v>
      </c>
      <c r="H20" s="23" t="s">
        <v>1</v>
      </c>
      <c r="I20" s="23" t="s">
        <v>1</v>
      </c>
      <c r="J20" s="23" t="s">
        <v>1</v>
      </c>
      <c r="K20" s="23" t="s">
        <v>1</v>
      </c>
      <c r="L20" s="23" t="s">
        <v>1</v>
      </c>
      <c r="M20" s="23" t="s">
        <v>1</v>
      </c>
      <c r="N20" s="23" t="s">
        <v>1</v>
      </c>
      <c r="O20" s="23" t="s">
        <v>1</v>
      </c>
      <c r="P20" s="23" t="s">
        <v>1</v>
      </c>
      <c r="Q20" s="23" t="s">
        <v>1</v>
      </c>
      <c r="R20" s="23" t="s">
        <v>1</v>
      </c>
      <c r="S20" s="23" t="s">
        <v>1</v>
      </c>
      <c r="T20" s="23" t="s">
        <v>1</v>
      </c>
      <c r="U20" s="23" t="s">
        <v>1</v>
      </c>
      <c r="V20" s="23" t="s">
        <v>1</v>
      </c>
      <c r="W20" s="23" t="s">
        <v>1</v>
      </c>
      <c r="X20" s="23" t="s">
        <v>1</v>
      </c>
      <c r="Y20" s="23" t="s">
        <v>1</v>
      </c>
      <c r="Z20" s="23" t="s">
        <v>1</v>
      </c>
      <c r="AA20" s="23" t="s">
        <v>1</v>
      </c>
      <c r="AB20" s="23" t="s">
        <v>1</v>
      </c>
      <c r="AC20" s="23" t="s">
        <v>1</v>
      </c>
      <c r="AD20" s="23" t="s">
        <v>1</v>
      </c>
      <c r="AE20" s="23" t="s">
        <v>1</v>
      </c>
      <c r="AF20" s="23" t="s">
        <v>1</v>
      </c>
      <c r="AG20" s="23" t="s">
        <v>1</v>
      </c>
      <c r="AH20" s="23"/>
      <c r="AI20" s="23"/>
    </row>
    <row r="21" spans="1:38" x14ac:dyDescent="0.25">
      <c r="A21" s="25" t="s">
        <v>149</v>
      </c>
      <c r="B21" s="25" t="s">
        <v>9</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row>
    <row r="22" spans="1:38" x14ac:dyDescent="0.25">
      <c r="A22" s="25" t="s">
        <v>76</v>
      </c>
      <c r="B22" s="25" t="s">
        <v>9</v>
      </c>
      <c r="C22" s="23"/>
      <c r="D22" s="23"/>
      <c r="E22" s="23"/>
      <c r="F22" s="23"/>
      <c r="G22" s="23"/>
      <c r="H22" s="23"/>
      <c r="I22" s="23"/>
      <c r="J22" s="23"/>
      <c r="K22" s="23"/>
      <c r="L22" s="23"/>
      <c r="M22" s="23"/>
      <c r="N22" s="23"/>
      <c r="O22" s="23"/>
      <c r="P22" s="23"/>
      <c r="Q22" s="23"/>
      <c r="R22" s="23"/>
      <c r="S22" s="23"/>
      <c r="T22" s="23"/>
      <c r="U22" s="23"/>
      <c r="V22" s="23"/>
      <c r="W22" s="23"/>
      <c r="X22" s="23"/>
      <c r="Y22" s="23">
        <v>845</v>
      </c>
      <c r="Z22" s="23">
        <v>586</v>
      </c>
      <c r="AA22" s="23">
        <v>532</v>
      </c>
      <c r="AB22" s="23">
        <v>862</v>
      </c>
      <c r="AC22" s="23">
        <v>813</v>
      </c>
      <c r="AD22" s="23">
        <v>624</v>
      </c>
      <c r="AE22" s="23">
        <v>600</v>
      </c>
      <c r="AF22" s="23">
        <v>863</v>
      </c>
      <c r="AG22" s="23">
        <v>900</v>
      </c>
      <c r="AH22" s="23">
        <v>622</v>
      </c>
      <c r="AI22" s="23">
        <v>625</v>
      </c>
    </row>
    <row r="23" spans="1:38" x14ac:dyDescent="0.25">
      <c r="A23" s="25" t="s">
        <v>150</v>
      </c>
      <c r="B23" s="25" t="s">
        <v>9</v>
      </c>
      <c r="C23" s="23"/>
      <c r="D23" s="23"/>
      <c r="E23" s="23"/>
      <c r="F23" s="23"/>
      <c r="G23" s="23"/>
      <c r="H23" s="23"/>
      <c r="I23" s="23"/>
      <c r="J23" s="23"/>
      <c r="K23" s="23"/>
      <c r="L23" s="23"/>
      <c r="M23" s="23"/>
      <c r="N23" s="23"/>
      <c r="O23" s="23"/>
      <c r="P23" s="23"/>
      <c r="Q23" s="23"/>
      <c r="R23" s="23"/>
      <c r="S23" s="23"/>
      <c r="T23" s="23"/>
      <c r="U23" s="23"/>
      <c r="V23" s="23"/>
      <c r="W23" s="23">
        <v>37942</v>
      </c>
      <c r="X23" s="23">
        <v>38215</v>
      </c>
      <c r="Y23" s="23">
        <v>38997</v>
      </c>
      <c r="Z23" s="23">
        <v>38905</v>
      </c>
      <c r="AA23" s="23">
        <v>35934</v>
      </c>
      <c r="AB23" s="23">
        <v>35935</v>
      </c>
      <c r="AC23" s="23">
        <v>35934</v>
      </c>
      <c r="AD23" s="23">
        <v>35936</v>
      </c>
      <c r="AE23" s="23"/>
      <c r="AF23" s="23"/>
      <c r="AG23" s="23" t="s">
        <v>1</v>
      </c>
      <c r="AH23" s="23"/>
      <c r="AI23" s="23"/>
    </row>
    <row r="24" spans="1:38" x14ac:dyDescent="0.25">
      <c r="A24" s="25" t="s">
        <v>151</v>
      </c>
      <c r="B24" s="25" t="s">
        <v>9</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row>
    <row r="25" spans="1:38" s="24" customFormat="1" x14ac:dyDescent="0.25">
      <c r="A25" s="25" t="s">
        <v>152</v>
      </c>
      <c r="B25" s="25" t="s">
        <v>9</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8" x14ac:dyDescent="0.25">
      <c r="A26" s="25" t="s">
        <v>153</v>
      </c>
      <c r="B26" s="25" t="s">
        <v>9</v>
      </c>
      <c r="C26" s="23">
        <v>-325</v>
      </c>
      <c r="D26" s="23">
        <v>-348</v>
      </c>
      <c r="E26" s="23">
        <v>-359</v>
      </c>
      <c r="F26" s="23">
        <v>-19696</v>
      </c>
      <c r="G26" s="23">
        <v>12934</v>
      </c>
      <c r="H26" s="23">
        <v>11885</v>
      </c>
      <c r="I26" s="23">
        <v>9905</v>
      </c>
      <c r="J26" s="23">
        <v>-13137</v>
      </c>
      <c r="K26" s="23">
        <v>12049</v>
      </c>
      <c r="L26" s="23">
        <v>4237</v>
      </c>
      <c r="M26" s="23">
        <v>-11</v>
      </c>
      <c r="N26" s="23">
        <v>-25769</v>
      </c>
      <c r="O26" s="23">
        <v>-1842</v>
      </c>
      <c r="P26" s="23">
        <v>-188</v>
      </c>
      <c r="Q26" s="23">
        <v>-382</v>
      </c>
      <c r="R26" s="23">
        <v>-19040</v>
      </c>
      <c r="S26" s="23">
        <v>-4284</v>
      </c>
      <c r="T26" s="23">
        <v>-255</v>
      </c>
      <c r="U26" s="23">
        <v>-1218</v>
      </c>
      <c r="V26" s="23">
        <v>-15449</v>
      </c>
      <c r="W26" s="23">
        <v>-1482</v>
      </c>
      <c r="X26" s="23">
        <v>-9597</v>
      </c>
      <c r="Y26" s="23">
        <v>-17980</v>
      </c>
      <c r="Z26" s="23">
        <v>-34410</v>
      </c>
      <c r="AA26" s="23">
        <v>-1813</v>
      </c>
      <c r="AB26" s="23">
        <v>-351</v>
      </c>
      <c r="AC26" s="23">
        <v>-1019</v>
      </c>
      <c r="AD26" s="23">
        <v>-6538</v>
      </c>
      <c r="AE26" s="23">
        <v>-1516</v>
      </c>
      <c r="AF26" s="23">
        <v>-11404</v>
      </c>
      <c r="AG26" s="23">
        <v>-1561</v>
      </c>
      <c r="AH26" s="23">
        <v>-15</v>
      </c>
      <c r="AI26" s="23">
        <v>47</v>
      </c>
    </row>
    <row r="27" spans="1:38" s="24" customFormat="1"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1:38" s="24" customFormat="1" x14ac:dyDescent="0.25">
      <c r="A28" s="5" t="s">
        <v>154</v>
      </c>
      <c r="B28" s="25" t="s">
        <v>9</v>
      </c>
      <c r="C28" s="27">
        <f t="shared" ref="C28:AH28" si="0">SUM(C4:C19,C22:C26)</f>
        <v>275639</v>
      </c>
      <c r="D28" s="27">
        <f t="shared" si="0"/>
        <v>325071</v>
      </c>
      <c r="E28" s="27">
        <f t="shared" si="0"/>
        <v>358817</v>
      </c>
      <c r="F28" s="27">
        <f t="shared" si="0"/>
        <v>334451</v>
      </c>
      <c r="G28" s="27">
        <f t="shared" si="0"/>
        <v>366391</v>
      </c>
      <c r="H28" s="27">
        <f t="shared" si="0"/>
        <v>380783</v>
      </c>
      <c r="I28" s="27">
        <f t="shared" si="0"/>
        <v>471290</v>
      </c>
      <c r="J28" s="27">
        <f t="shared" si="0"/>
        <v>473045</v>
      </c>
      <c r="K28" s="27">
        <f t="shared" si="0"/>
        <v>652535</v>
      </c>
      <c r="L28" s="27">
        <f t="shared" si="0"/>
        <v>832203</v>
      </c>
      <c r="M28" s="27">
        <f t="shared" si="0"/>
        <v>1132158</v>
      </c>
      <c r="N28" s="27">
        <f t="shared" si="0"/>
        <v>1137345</v>
      </c>
      <c r="O28" s="27">
        <f t="shared" si="0"/>
        <v>961291</v>
      </c>
      <c r="P28" s="27">
        <f t="shared" si="0"/>
        <v>1111634</v>
      </c>
      <c r="Q28" s="27">
        <f t="shared" si="0"/>
        <v>1148264</v>
      </c>
      <c r="R28" s="27">
        <f t="shared" si="0"/>
        <v>1079152</v>
      </c>
      <c r="S28" s="27">
        <f t="shared" si="0"/>
        <v>1102964</v>
      </c>
      <c r="T28" s="27">
        <f t="shared" si="0"/>
        <v>1307728</v>
      </c>
      <c r="U28" s="27">
        <f t="shared" si="0"/>
        <v>1510776</v>
      </c>
      <c r="V28" s="27">
        <f t="shared" si="0"/>
        <v>1566956</v>
      </c>
      <c r="W28" s="27">
        <f t="shared" si="0"/>
        <v>1907968</v>
      </c>
      <c r="X28" s="27">
        <f t="shared" si="0"/>
        <v>2416181</v>
      </c>
      <c r="Y28" s="27">
        <f t="shared" si="0"/>
        <v>2428897</v>
      </c>
      <c r="Z28" s="27">
        <f t="shared" si="0"/>
        <v>2631988</v>
      </c>
      <c r="AA28" s="27">
        <f t="shared" si="0"/>
        <v>2208447</v>
      </c>
      <c r="AB28" s="27">
        <f t="shared" si="0"/>
        <v>2583385</v>
      </c>
      <c r="AC28" s="27">
        <f t="shared" si="0"/>
        <v>2728710</v>
      </c>
      <c r="AD28" s="27">
        <f t="shared" si="0"/>
        <v>2519218</v>
      </c>
      <c r="AE28" s="27">
        <f t="shared" si="0"/>
        <v>2478176</v>
      </c>
      <c r="AF28" s="27">
        <f t="shared" si="0"/>
        <v>2665673</v>
      </c>
      <c r="AG28" s="27">
        <f t="shared" si="0"/>
        <v>2768798</v>
      </c>
      <c r="AH28" s="27">
        <f t="shared" si="0"/>
        <v>3268318</v>
      </c>
      <c r="AI28" s="27">
        <f t="shared" ref="AI28" si="1">SUM(AI4:AI19,AI22:AI26)</f>
        <v>3291630</v>
      </c>
      <c r="AJ28" s="28">
        <f>SUM(C28:AI28)</f>
        <v>50425882</v>
      </c>
    </row>
    <row r="29" spans="1:38" x14ac:dyDescent="0.25">
      <c r="A29" s="26" t="s">
        <v>155</v>
      </c>
      <c r="B29" s="25" t="s">
        <v>9</v>
      </c>
      <c r="C29" s="27">
        <f>C28-C51</f>
        <v>143356</v>
      </c>
      <c r="D29" s="27">
        <f t="shared" ref="D29:AH29" si="2">C29+D28-D51</f>
        <v>333667</v>
      </c>
      <c r="E29" s="27">
        <f t="shared" si="2"/>
        <v>551103</v>
      </c>
      <c r="F29" s="27">
        <f t="shared" si="2"/>
        <v>748158</v>
      </c>
      <c r="G29" s="27">
        <f t="shared" si="2"/>
        <v>874289</v>
      </c>
      <c r="H29" s="27">
        <f t="shared" si="2"/>
        <v>1002322</v>
      </c>
      <c r="I29" s="27">
        <f t="shared" si="2"/>
        <v>1214030</v>
      </c>
      <c r="J29" s="27">
        <f t="shared" si="2"/>
        <v>1420409</v>
      </c>
      <c r="K29" s="27">
        <f t="shared" si="2"/>
        <v>1514140</v>
      </c>
      <c r="L29" s="27">
        <f t="shared" si="2"/>
        <v>1710203</v>
      </c>
      <c r="M29" s="27">
        <f t="shared" si="2"/>
        <v>2195748</v>
      </c>
      <c r="N29" s="27">
        <f t="shared" si="2"/>
        <v>2679528</v>
      </c>
      <c r="O29" s="27">
        <f t="shared" si="2"/>
        <v>3044579</v>
      </c>
      <c r="P29" s="27">
        <f t="shared" si="2"/>
        <v>3503091</v>
      </c>
      <c r="Q29" s="27">
        <f t="shared" si="2"/>
        <v>3991101</v>
      </c>
      <c r="R29" s="27">
        <f t="shared" si="2"/>
        <v>4412521</v>
      </c>
      <c r="S29" s="27">
        <f t="shared" si="2"/>
        <v>4915341</v>
      </c>
      <c r="T29" s="27">
        <f t="shared" si="2"/>
        <v>5562427</v>
      </c>
      <c r="U29" s="27">
        <f t="shared" si="2"/>
        <v>6376431</v>
      </c>
      <c r="V29" s="27">
        <f t="shared" si="2"/>
        <v>7257177</v>
      </c>
      <c r="W29" s="27">
        <f t="shared" si="2"/>
        <v>7537935</v>
      </c>
      <c r="X29" s="27">
        <f t="shared" si="2"/>
        <v>8312559</v>
      </c>
      <c r="Y29" s="27">
        <f t="shared" si="2"/>
        <v>9004976</v>
      </c>
      <c r="Z29" s="27">
        <f t="shared" si="2"/>
        <v>9861475</v>
      </c>
      <c r="AA29" s="27">
        <f t="shared" si="2"/>
        <v>9713703</v>
      </c>
      <c r="AB29" s="27">
        <f t="shared" si="2"/>
        <v>9799305</v>
      </c>
      <c r="AC29" s="27">
        <f t="shared" si="2"/>
        <v>9961284</v>
      </c>
      <c r="AD29" s="27">
        <f t="shared" si="2"/>
        <v>9884561</v>
      </c>
      <c r="AE29" s="27">
        <f t="shared" si="2"/>
        <v>9483508</v>
      </c>
      <c r="AF29" s="27">
        <f t="shared" si="2"/>
        <v>9007444</v>
      </c>
      <c r="AG29" s="27">
        <f t="shared" si="2"/>
        <v>8635375</v>
      </c>
      <c r="AH29" s="27">
        <f t="shared" si="2"/>
        <v>8699029</v>
      </c>
      <c r="AI29" s="27">
        <f>AH29+AI28-AI51</f>
        <v>8243296</v>
      </c>
    </row>
    <row r="30" spans="1:38" s="35" customFormat="1" x14ac:dyDescent="0.25">
      <c r="A30" s="26"/>
      <c r="B30" s="25"/>
      <c r="C30" s="27"/>
      <c r="D30" s="27"/>
      <c r="E30" s="44"/>
      <c r="F30" s="44"/>
      <c r="G30" s="45"/>
      <c r="H30" s="27"/>
      <c r="I30" s="44"/>
      <c r="J30" s="44"/>
      <c r="K30" s="45"/>
      <c r="L30" s="27"/>
      <c r="M30" s="44"/>
      <c r="N30" s="44"/>
      <c r="O30" s="45"/>
      <c r="P30" s="27"/>
      <c r="Q30" s="44"/>
      <c r="R30" s="44"/>
      <c r="S30" s="45"/>
      <c r="T30" s="27"/>
      <c r="U30" s="44"/>
      <c r="V30" s="44"/>
      <c r="W30" s="45"/>
      <c r="X30" s="27"/>
      <c r="Y30" s="44"/>
      <c r="Z30" s="44"/>
      <c r="AA30" s="45"/>
      <c r="AB30" s="27"/>
      <c r="AC30" s="44"/>
      <c r="AD30" s="44"/>
      <c r="AE30" s="45"/>
      <c r="AF30" s="27"/>
      <c r="AG30" s="44"/>
      <c r="AH30" s="44"/>
      <c r="AI30" s="45"/>
    </row>
    <row r="31" spans="1:38" s="35" customFormat="1" x14ac:dyDescent="0.25">
      <c r="A31" s="46" t="s">
        <v>205</v>
      </c>
      <c r="B31" s="25" t="s">
        <v>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45">
        <v>10152</v>
      </c>
    </row>
    <row r="32" spans="1:38" s="6" customFormat="1" x14ac:dyDescent="0.25">
      <c r="A32" s="25"/>
      <c r="B32" s="7"/>
      <c r="C32" s="7"/>
      <c r="D32" s="7"/>
      <c r="E32" s="21"/>
      <c r="F32" s="21"/>
      <c r="G32" s="22"/>
      <c r="H32" s="7"/>
      <c r="I32" s="21"/>
      <c r="J32" s="21"/>
      <c r="K32" s="22"/>
      <c r="L32" s="7"/>
      <c r="M32" s="21"/>
      <c r="N32" s="21"/>
      <c r="O32" s="22"/>
      <c r="P32" s="7"/>
      <c r="Q32" s="21"/>
      <c r="R32" s="21"/>
      <c r="S32" s="22"/>
      <c r="T32" s="7"/>
      <c r="U32" s="21"/>
      <c r="V32" s="21"/>
      <c r="W32" s="22"/>
      <c r="X32" s="7"/>
      <c r="Y32" s="21"/>
      <c r="Z32" s="21"/>
      <c r="AA32" s="22"/>
      <c r="AB32" s="7"/>
      <c r="AC32" s="21"/>
      <c r="AD32" s="21"/>
      <c r="AE32" s="22"/>
      <c r="AF32" s="7"/>
      <c r="AG32" s="21"/>
      <c r="AH32" s="21"/>
      <c r="AI32" s="22"/>
    </row>
    <row r="33" spans="1:35" ht="18" x14ac:dyDescent="0.25">
      <c r="A33" s="1" t="s">
        <v>28</v>
      </c>
      <c r="B33" s="2" t="s">
        <v>1</v>
      </c>
      <c r="C33" s="52">
        <v>2011</v>
      </c>
      <c r="D33" s="53"/>
      <c r="E33" s="53"/>
      <c r="F33" s="54"/>
      <c r="G33" s="52">
        <v>2012</v>
      </c>
      <c r="H33" s="53"/>
      <c r="I33" s="53"/>
      <c r="J33" s="54"/>
      <c r="K33" s="52">
        <v>2013</v>
      </c>
      <c r="L33" s="53"/>
      <c r="M33" s="53"/>
      <c r="N33" s="54"/>
      <c r="O33" s="52">
        <v>2014</v>
      </c>
      <c r="P33" s="53"/>
      <c r="Q33" s="53"/>
      <c r="R33" s="54"/>
      <c r="S33" s="52">
        <v>2015</v>
      </c>
      <c r="T33" s="53"/>
      <c r="U33" s="53"/>
      <c r="V33" s="54"/>
      <c r="W33" s="52">
        <v>2016</v>
      </c>
      <c r="X33" s="53"/>
      <c r="Y33" s="53"/>
      <c r="Z33" s="54"/>
      <c r="AA33" s="52">
        <v>2017</v>
      </c>
      <c r="AB33" s="53"/>
      <c r="AC33" s="53"/>
      <c r="AD33" s="54"/>
      <c r="AE33" s="50">
        <v>2018</v>
      </c>
      <c r="AF33" s="51"/>
      <c r="AG33" s="51"/>
      <c r="AH33" s="51"/>
      <c r="AI33" s="33">
        <v>2019</v>
      </c>
    </row>
    <row r="34" spans="1:35" x14ac:dyDescent="0.25">
      <c r="A34" s="3" t="s">
        <v>2</v>
      </c>
      <c r="B34" s="4" t="s">
        <v>3</v>
      </c>
      <c r="C34" s="4" t="s">
        <v>68</v>
      </c>
      <c r="D34" s="4" t="s">
        <v>5</v>
      </c>
      <c r="E34" s="4" t="s">
        <v>6</v>
      </c>
      <c r="F34" s="4" t="s">
        <v>7</v>
      </c>
      <c r="G34" s="4" t="s">
        <v>69</v>
      </c>
      <c r="H34" s="4" t="s">
        <v>5</v>
      </c>
      <c r="I34" s="4" t="s">
        <v>6</v>
      </c>
      <c r="J34" s="4" t="s">
        <v>7</v>
      </c>
      <c r="K34" s="4" t="s">
        <v>70</v>
      </c>
      <c r="L34" s="4" t="s">
        <v>5</v>
      </c>
      <c r="M34" s="4" t="s">
        <v>6</v>
      </c>
      <c r="N34" s="4" t="s">
        <v>7</v>
      </c>
      <c r="O34" s="4" t="s">
        <v>71</v>
      </c>
      <c r="P34" s="4" t="s">
        <v>5</v>
      </c>
      <c r="Q34" s="4" t="s">
        <v>6</v>
      </c>
      <c r="R34" s="4" t="s">
        <v>7</v>
      </c>
      <c r="S34" s="4" t="s">
        <v>72</v>
      </c>
      <c r="T34" s="4" t="s">
        <v>5</v>
      </c>
      <c r="U34" s="4" t="s">
        <v>6</v>
      </c>
      <c r="V34" s="4" t="s">
        <v>7</v>
      </c>
      <c r="W34" s="4" t="s">
        <v>73</v>
      </c>
      <c r="X34" s="4" t="s">
        <v>5</v>
      </c>
      <c r="Y34" s="4" t="s">
        <v>6</v>
      </c>
      <c r="Z34" s="4" t="s">
        <v>7</v>
      </c>
      <c r="AA34" s="4" t="s">
        <v>74</v>
      </c>
      <c r="AB34" s="4" t="s">
        <v>5</v>
      </c>
      <c r="AC34" s="4" t="s">
        <v>6</v>
      </c>
      <c r="AD34" s="4" t="s">
        <v>7</v>
      </c>
      <c r="AE34" s="4" t="s">
        <v>75</v>
      </c>
      <c r="AF34" s="4" t="s">
        <v>5</v>
      </c>
      <c r="AG34" s="4" t="s">
        <v>6</v>
      </c>
      <c r="AH34" s="25" t="s">
        <v>7</v>
      </c>
      <c r="AI34" s="25" t="s">
        <v>4</v>
      </c>
    </row>
    <row r="35" spans="1:35" x14ac:dyDescent="0.25">
      <c r="A35" s="4" t="s">
        <v>8</v>
      </c>
      <c r="B35" s="4" t="s">
        <v>9</v>
      </c>
      <c r="C35" s="23"/>
      <c r="D35" s="23"/>
      <c r="E35" s="23"/>
      <c r="F35" s="23"/>
      <c r="G35" s="23"/>
      <c r="H35" s="23"/>
      <c r="I35" s="23"/>
      <c r="J35" s="23"/>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23">
        <v>0</v>
      </c>
      <c r="AE35" s="23">
        <v>0</v>
      </c>
      <c r="AF35" s="23">
        <v>0</v>
      </c>
      <c r="AG35" s="23">
        <v>0</v>
      </c>
      <c r="AH35" s="23">
        <v>0</v>
      </c>
      <c r="AI35" s="23">
        <v>88</v>
      </c>
    </row>
    <row r="36" spans="1:35" x14ac:dyDescent="0.25">
      <c r="A36" s="4" t="s">
        <v>10</v>
      </c>
      <c r="B36" s="4" t="s">
        <v>9</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23">
        <v>0</v>
      </c>
      <c r="AD36" s="23">
        <v>0</v>
      </c>
      <c r="AE36" s="23">
        <v>0</v>
      </c>
      <c r="AF36" s="23">
        <v>0</v>
      </c>
      <c r="AG36" s="23">
        <v>0</v>
      </c>
      <c r="AH36" s="23">
        <v>0</v>
      </c>
      <c r="AI36" s="23">
        <v>27</v>
      </c>
    </row>
    <row r="37" spans="1:35" x14ac:dyDescent="0.25">
      <c r="A37" s="4" t="s">
        <v>11</v>
      </c>
      <c r="B37" s="4" t="s">
        <v>9</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11</v>
      </c>
      <c r="Z37" s="23">
        <v>32</v>
      </c>
      <c r="AA37" s="23">
        <v>131</v>
      </c>
      <c r="AB37" s="23">
        <v>132</v>
      </c>
      <c r="AC37" s="23">
        <v>145</v>
      </c>
      <c r="AD37" s="23">
        <v>169</v>
      </c>
      <c r="AE37" s="23">
        <v>133</v>
      </c>
      <c r="AF37" s="23">
        <v>57</v>
      </c>
      <c r="AG37" s="23">
        <v>116</v>
      </c>
      <c r="AH37" s="23">
        <v>74</v>
      </c>
      <c r="AI37" s="23">
        <v>332</v>
      </c>
    </row>
    <row r="38" spans="1:35" x14ac:dyDescent="0.25">
      <c r="A38" s="4" t="s">
        <v>12</v>
      </c>
      <c r="B38" s="4" t="s">
        <v>9</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46</v>
      </c>
      <c r="AB38" s="23">
        <v>0</v>
      </c>
      <c r="AC38" s="23">
        <v>1</v>
      </c>
      <c r="AD38" s="23">
        <v>0</v>
      </c>
      <c r="AE38" s="23">
        <v>0</v>
      </c>
      <c r="AF38" s="23">
        <v>0</v>
      </c>
      <c r="AG38" s="23">
        <v>0</v>
      </c>
      <c r="AH38" s="23">
        <v>0</v>
      </c>
      <c r="AI38" s="23">
        <v>121</v>
      </c>
    </row>
    <row r="39" spans="1:35" x14ac:dyDescent="0.25">
      <c r="A39" s="4" t="s">
        <v>13</v>
      </c>
      <c r="B39" s="4" t="s">
        <v>9</v>
      </c>
      <c r="C39" s="23"/>
      <c r="D39" s="23"/>
      <c r="E39" s="23"/>
      <c r="F39" s="23"/>
      <c r="G39" s="23"/>
      <c r="H39" s="23"/>
      <c r="I39" s="23"/>
      <c r="J39" s="23"/>
      <c r="K39" s="23"/>
      <c r="L39" s="23"/>
      <c r="M39" s="23"/>
      <c r="N39" s="23"/>
      <c r="O39" s="23"/>
      <c r="P39" s="23"/>
      <c r="Q39" s="23"/>
      <c r="R39" s="23"/>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0</v>
      </c>
    </row>
    <row r="40" spans="1:35" x14ac:dyDescent="0.25">
      <c r="A40" s="4" t="s">
        <v>14</v>
      </c>
      <c r="B40" s="4" t="s">
        <v>9</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23">
        <v>0</v>
      </c>
      <c r="AD40" s="23">
        <v>0</v>
      </c>
      <c r="AE40" s="23">
        <v>0</v>
      </c>
      <c r="AF40" s="23">
        <v>0</v>
      </c>
      <c r="AG40" s="23">
        <v>0</v>
      </c>
      <c r="AH40" s="23">
        <v>0</v>
      </c>
      <c r="AI40" s="23">
        <v>0</v>
      </c>
    </row>
    <row r="41" spans="1:35" x14ac:dyDescent="0.25">
      <c r="A41" s="4" t="s">
        <v>15</v>
      </c>
      <c r="B41" s="4" t="s">
        <v>9</v>
      </c>
      <c r="C41" s="23"/>
      <c r="D41" s="23"/>
      <c r="E41" s="23"/>
      <c r="F41" s="23"/>
      <c r="G41" s="23"/>
      <c r="H41" s="23"/>
      <c r="I41" s="23"/>
      <c r="J41" s="23"/>
      <c r="K41" s="23"/>
      <c r="L41" s="23"/>
      <c r="M41" s="23"/>
      <c r="N41" s="23"/>
      <c r="O41" s="23"/>
      <c r="P41" s="23"/>
      <c r="Q41" s="23"/>
      <c r="R41" s="23"/>
      <c r="S41" s="23"/>
      <c r="T41" s="23"/>
      <c r="U41" s="23"/>
      <c r="V41" s="23"/>
      <c r="W41" s="23">
        <v>0</v>
      </c>
      <c r="X41" s="23">
        <v>0</v>
      </c>
      <c r="Y41" s="23">
        <v>0</v>
      </c>
      <c r="Z41" s="23">
        <v>0</v>
      </c>
      <c r="AA41" s="23">
        <v>0</v>
      </c>
      <c r="AB41" s="23">
        <v>0</v>
      </c>
      <c r="AC41" s="23">
        <v>0</v>
      </c>
      <c r="AD41" s="23">
        <v>0</v>
      </c>
      <c r="AE41" s="23">
        <v>0</v>
      </c>
      <c r="AF41" s="23">
        <v>0</v>
      </c>
      <c r="AG41" s="23">
        <v>0</v>
      </c>
      <c r="AH41" s="23">
        <v>0</v>
      </c>
      <c r="AI41" s="23">
        <v>0</v>
      </c>
    </row>
    <row r="42" spans="1:35" x14ac:dyDescent="0.25">
      <c r="A42" s="4" t="s">
        <v>16</v>
      </c>
      <c r="B42" s="4" t="s">
        <v>9</v>
      </c>
      <c r="C42" s="23">
        <v>0</v>
      </c>
      <c r="D42" s="23">
        <v>0</v>
      </c>
      <c r="E42" s="23">
        <v>0</v>
      </c>
      <c r="F42" s="23">
        <v>0</v>
      </c>
      <c r="G42" s="23">
        <v>0</v>
      </c>
      <c r="H42" s="23">
        <v>0</v>
      </c>
      <c r="I42" s="23">
        <v>0</v>
      </c>
      <c r="J42" s="23">
        <v>0</v>
      </c>
      <c r="K42" s="23">
        <v>0</v>
      </c>
      <c r="L42" s="23">
        <v>0</v>
      </c>
      <c r="M42" s="23">
        <v>0</v>
      </c>
      <c r="N42" s="23">
        <v>7911</v>
      </c>
      <c r="O42" s="23">
        <v>0</v>
      </c>
      <c r="P42" s="23">
        <v>114</v>
      </c>
      <c r="Q42" s="23">
        <v>233</v>
      </c>
      <c r="R42" s="23">
        <v>51</v>
      </c>
      <c r="S42" s="23">
        <v>516</v>
      </c>
      <c r="T42" s="23">
        <v>61</v>
      </c>
      <c r="U42" s="23">
        <v>313</v>
      </c>
      <c r="V42" s="23">
        <v>16008</v>
      </c>
      <c r="W42" s="23">
        <v>28639</v>
      </c>
      <c r="X42" s="23">
        <v>1160</v>
      </c>
      <c r="Y42" s="23">
        <v>4444</v>
      </c>
      <c r="Z42" s="23">
        <v>35790</v>
      </c>
      <c r="AA42" s="23">
        <v>3012</v>
      </c>
      <c r="AB42" s="23">
        <v>12933</v>
      </c>
      <c r="AC42" s="23">
        <v>37143</v>
      </c>
      <c r="AD42" s="23">
        <v>64158</v>
      </c>
      <c r="AE42" s="23">
        <v>21224</v>
      </c>
      <c r="AF42" s="23">
        <v>12525</v>
      </c>
      <c r="AG42" s="23">
        <v>41363</v>
      </c>
      <c r="AH42" s="23">
        <v>22706</v>
      </c>
      <c r="AI42" s="23">
        <v>42191</v>
      </c>
    </row>
    <row r="43" spans="1:35" x14ac:dyDescent="0.25">
      <c r="A43" s="4" t="s">
        <v>17</v>
      </c>
      <c r="B43" s="4" t="s">
        <v>9</v>
      </c>
      <c r="C43" s="23">
        <v>0</v>
      </c>
      <c r="D43" s="23">
        <v>0</v>
      </c>
      <c r="E43" s="23">
        <v>0</v>
      </c>
      <c r="F43" s="23">
        <v>0</v>
      </c>
      <c r="G43" s="23">
        <v>0</v>
      </c>
      <c r="H43" s="23">
        <v>0</v>
      </c>
      <c r="I43" s="23">
        <v>0</v>
      </c>
      <c r="J43" s="23">
        <v>0</v>
      </c>
      <c r="K43" s="23">
        <v>0</v>
      </c>
      <c r="L43" s="23">
        <v>1113</v>
      </c>
      <c r="M43" s="23">
        <v>0</v>
      </c>
      <c r="N43" s="23">
        <v>942</v>
      </c>
      <c r="O43" s="23">
        <v>1064</v>
      </c>
      <c r="P43" s="23">
        <v>0</v>
      </c>
      <c r="Q43" s="23">
        <v>133</v>
      </c>
      <c r="R43" s="23">
        <v>0</v>
      </c>
      <c r="S43" s="23">
        <v>127</v>
      </c>
      <c r="T43" s="23">
        <v>3</v>
      </c>
      <c r="U43" s="23">
        <v>0</v>
      </c>
      <c r="V43" s="23">
        <v>0</v>
      </c>
      <c r="W43" s="23">
        <v>3443</v>
      </c>
      <c r="X43" s="23">
        <v>12474</v>
      </c>
      <c r="Y43" s="23">
        <v>32879</v>
      </c>
      <c r="Z43" s="23">
        <v>40644</v>
      </c>
      <c r="AA43" s="23">
        <v>51742</v>
      </c>
      <c r="AB43" s="23">
        <v>21482</v>
      </c>
      <c r="AC43" s="23">
        <v>22322</v>
      </c>
      <c r="AD43" s="23">
        <v>45758</v>
      </c>
      <c r="AE43" s="23">
        <v>25356</v>
      </c>
      <c r="AF43" s="23">
        <v>21877</v>
      </c>
      <c r="AG43" s="23">
        <v>19577</v>
      </c>
      <c r="AH43" s="23">
        <v>29856</v>
      </c>
      <c r="AI43" s="23">
        <v>112178</v>
      </c>
    </row>
    <row r="44" spans="1:35" x14ac:dyDescent="0.25">
      <c r="A44" s="4" t="s">
        <v>18</v>
      </c>
      <c r="B44" s="4" t="s">
        <v>9</v>
      </c>
      <c r="C44" s="23">
        <v>10912</v>
      </c>
      <c r="D44" s="23">
        <v>5631</v>
      </c>
      <c r="E44" s="23">
        <v>9159</v>
      </c>
      <c r="F44" s="23">
        <v>8294</v>
      </c>
      <c r="G44" s="23">
        <v>2721</v>
      </c>
      <c r="H44" s="23">
        <v>2069</v>
      </c>
      <c r="I44" s="23">
        <v>3686</v>
      </c>
      <c r="J44" s="23">
        <v>6188</v>
      </c>
      <c r="K44" s="23">
        <v>14700</v>
      </c>
      <c r="L44" s="23">
        <v>25661</v>
      </c>
      <c r="M44" s="23">
        <v>23745</v>
      </c>
      <c r="N44" s="23">
        <v>26142</v>
      </c>
      <c r="O44" s="23">
        <v>25586</v>
      </c>
      <c r="P44" s="23">
        <v>29089</v>
      </c>
      <c r="Q44" s="23">
        <v>18396</v>
      </c>
      <c r="R44" s="23">
        <v>13320</v>
      </c>
      <c r="S44" s="23">
        <v>14215</v>
      </c>
      <c r="T44" s="23">
        <v>20478</v>
      </c>
      <c r="U44" s="23">
        <v>32481</v>
      </c>
      <c r="V44" s="23">
        <v>44173</v>
      </c>
      <c r="W44" s="23">
        <v>6195</v>
      </c>
      <c r="X44" s="23">
        <v>12525</v>
      </c>
      <c r="Y44" s="23">
        <v>8824</v>
      </c>
      <c r="Z44" s="23">
        <v>15291</v>
      </c>
      <c r="AA44" s="23">
        <v>5444</v>
      </c>
      <c r="AB44" s="23">
        <v>12676</v>
      </c>
      <c r="AC44" s="23">
        <v>1975</v>
      </c>
      <c r="AD44" s="23">
        <v>4713</v>
      </c>
      <c r="AE44" s="23">
        <v>1595</v>
      </c>
      <c r="AF44" s="23">
        <v>1100</v>
      </c>
      <c r="AG44" s="23">
        <v>1515</v>
      </c>
      <c r="AH44" s="23">
        <v>350</v>
      </c>
      <c r="AI44" s="23">
        <v>4180</v>
      </c>
    </row>
    <row r="45" spans="1:35" x14ac:dyDescent="0.25">
      <c r="A45" s="4" t="s">
        <v>19</v>
      </c>
      <c r="B45" s="4" t="s">
        <v>9</v>
      </c>
      <c r="C45" s="23">
        <v>0</v>
      </c>
      <c r="D45" s="23">
        <v>271</v>
      </c>
      <c r="E45" s="23">
        <v>359</v>
      </c>
      <c r="F45" s="23">
        <v>276</v>
      </c>
      <c r="G45" s="23">
        <v>924</v>
      </c>
      <c r="H45" s="23">
        <v>24</v>
      </c>
      <c r="I45" s="23">
        <v>1</v>
      </c>
      <c r="J45" s="23">
        <v>96</v>
      </c>
      <c r="K45" s="23">
        <v>439</v>
      </c>
      <c r="L45" s="23">
        <v>970</v>
      </c>
      <c r="M45" s="23">
        <v>7289</v>
      </c>
      <c r="N45" s="23">
        <v>13425</v>
      </c>
      <c r="O45" s="23">
        <v>10373</v>
      </c>
      <c r="P45" s="23">
        <v>26434</v>
      </c>
      <c r="Q45" s="23">
        <v>11558</v>
      </c>
      <c r="R45" s="23">
        <v>6288</v>
      </c>
      <c r="S45" s="23">
        <v>16913</v>
      </c>
      <c r="T45" s="23">
        <v>17806</v>
      </c>
      <c r="U45" s="23">
        <v>20768</v>
      </c>
      <c r="V45" s="23">
        <v>24665</v>
      </c>
      <c r="W45" s="23">
        <v>21255</v>
      </c>
      <c r="X45" s="23">
        <v>3458</v>
      </c>
      <c r="Y45" s="23">
        <v>674</v>
      </c>
      <c r="Z45" s="23">
        <v>407</v>
      </c>
      <c r="AA45" s="23">
        <v>8</v>
      </c>
      <c r="AB45" s="23">
        <v>1506</v>
      </c>
      <c r="AC45" s="23">
        <v>2954</v>
      </c>
      <c r="AD45" s="23">
        <v>3173</v>
      </c>
      <c r="AE45" s="23">
        <v>8746</v>
      </c>
      <c r="AF45" s="23">
        <v>5862</v>
      </c>
      <c r="AG45" s="23">
        <v>8794</v>
      </c>
      <c r="AH45" s="23">
        <v>11605</v>
      </c>
      <c r="AI45" s="23">
        <v>473</v>
      </c>
    </row>
    <row r="46" spans="1:35" x14ac:dyDescent="0.25">
      <c r="A46" s="4" t="s">
        <v>20</v>
      </c>
      <c r="B46" s="4" t="s">
        <v>9</v>
      </c>
      <c r="C46" s="23">
        <v>0</v>
      </c>
      <c r="D46" s="23">
        <v>0</v>
      </c>
      <c r="E46" s="23">
        <v>0</v>
      </c>
      <c r="F46" s="23">
        <v>0</v>
      </c>
      <c r="G46" s="23">
        <v>0</v>
      </c>
      <c r="H46" s="23">
        <v>0</v>
      </c>
      <c r="I46" s="23">
        <v>0</v>
      </c>
      <c r="J46" s="23">
        <v>0</v>
      </c>
      <c r="K46" s="23">
        <v>48</v>
      </c>
      <c r="L46" s="23">
        <v>128</v>
      </c>
      <c r="M46" s="23">
        <v>7700</v>
      </c>
      <c r="N46" s="23">
        <v>4743</v>
      </c>
      <c r="O46" s="23">
        <v>232</v>
      </c>
      <c r="P46" s="23">
        <v>0</v>
      </c>
      <c r="Q46" s="23">
        <v>399</v>
      </c>
      <c r="R46" s="23">
        <v>162</v>
      </c>
      <c r="S46" s="23">
        <v>298</v>
      </c>
      <c r="T46" s="23">
        <v>1416</v>
      </c>
      <c r="U46" s="23">
        <v>1823</v>
      </c>
      <c r="V46" s="23">
        <v>1155</v>
      </c>
      <c r="W46" s="23">
        <v>8060</v>
      </c>
      <c r="X46" s="23">
        <v>1189</v>
      </c>
      <c r="Y46" s="23">
        <v>93</v>
      </c>
      <c r="Z46" s="23">
        <v>67925</v>
      </c>
      <c r="AA46" s="23">
        <v>2043</v>
      </c>
      <c r="AB46" s="23">
        <v>2565</v>
      </c>
      <c r="AC46" s="23">
        <v>2218</v>
      </c>
      <c r="AD46" s="23">
        <v>861</v>
      </c>
      <c r="AE46" s="23">
        <v>0</v>
      </c>
      <c r="AF46" s="23">
        <v>32455</v>
      </c>
      <c r="AG46" s="23">
        <v>0</v>
      </c>
      <c r="AH46" s="23">
        <v>160519</v>
      </c>
      <c r="AI46" s="23">
        <v>0</v>
      </c>
    </row>
    <row r="47" spans="1:35" s="30" customFormat="1" x14ac:dyDescent="0.25">
      <c r="A47" s="25" t="s">
        <v>187</v>
      </c>
      <c r="B47" s="25" t="s">
        <v>9</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v>0</v>
      </c>
      <c r="AI47" s="23">
        <v>0</v>
      </c>
    </row>
    <row r="48" spans="1:35" s="32" customFormat="1" x14ac:dyDescent="0.25">
      <c r="A48" s="25" t="s">
        <v>196</v>
      </c>
      <c r="B48" s="2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v>0</v>
      </c>
    </row>
    <row r="49" spans="1:47" x14ac:dyDescent="0.25">
      <c r="A49" s="4" t="s">
        <v>21</v>
      </c>
      <c r="B49" s="4" t="s">
        <v>9</v>
      </c>
      <c r="C49" s="23">
        <v>95253</v>
      </c>
      <c r="D49" s="23">
        <v>98992</v>
      </c>
      <c r="E49" s="23">
        <v>100463</v>
      </c>
      <c r="F49" s="23">
        <v>99485</v>
      </c>
      <c r="G49" s="23">
        <v>186996</v>
      </c>
      <c r="H49" s="23">
        <v>192643</v>
      </c>
      <c r="I49" s="23">
        <v>193200</v>
      </c>
      <c r="J49" s="23">
        <v>202006</v>
      </c>
      <c r="K49" s="23">
        <v>437209</v>
      </c>
      <c r="L49" s="23">
        <v>483643</v>
      </c>
      <c r="M49" s="23">
        <v>486650</v>
      </c>
      <c r="N49" s="23">
        <v>488597</v>
      </c>
      <c r="O49" s="23">
        <v>455882</v>
      </c>
      <c r="P49" s="23">
        <v>480051</v>
      </c>
      <c r="Q49" s="23">
        <v>496025</v>
      </c>
      <c r="R49" s="23">
        <v>516229</v>
      </c>
      <c r="S49" s="23">
        <v>463914</v>
      </c>
      <c r="T49" s="23">
        <v>500975</v>
      </c>
      <c r="U49" s="23">
        <v>514683</v>
      </c>
      <c r="V49" s="23">
        <v>488172</v>
      </c>
      <c r="W49" s="23">
        <v>1347800</v>
      </c>
      <c r="X49" s="23">
        <v>1373035</v>
      </c>
      <c r="Y49" s="23">
        <v>1415623</v>
      </c>
      <c r="Z49" s="23">
        <v>1400611</v>
      </c>
      <c r="AA49" s="23">
        <v>1912572</v>
      </c>
      <c r="AB49" s="23">
        <v>2044936</v>
      </c>
      <c r="AC49" s="23">
        <v>2066963</v>
      </c>
      <c r="AD49" s="23">
        <v>2037771</v>
      </c>
      <c r="AE49" s="23">
        <v>2469411</v>
      </c>
      <c r="AF49" s="23">
        <v>2644561</v>
      </c>
      <c r="AG49" s="23">
        <v>2639595</v>
      </c>
      <c r="AH49" s="23">
        <v>2580205</v>
      </c>
      <c r="AI49" s="23">
        <v>3004271</v>
      </c>
    </row>
    <row r="50" spans="1:47" x14ac:dyDescent="0.25">
      <c r="A50" s="4" t="s">
        <v>22</v>
      </c>
      <c r="B50" s="4" t="s">
        <v>9</v>
      </c>
      <c r="C50" s="23">
        <v>26118</v>
      </c>
      <c r="D50" s="23">
        <v>29866</v>
      </c>
      <c r="E50" s="23">
        <v>31400</v>
      </c>
      <c r="F50" s="23">
        <v>29341</v>
      </c>
      <c r="G50" s="23">
        <v>49619</v>
      </c>
      <c r="H50" s="23">
        <v>58014</v>
      </c>
      <c r="I50" s="23">
        <v>62695</v>
      </c>
      <c r="J50" s="23">
        <v>58376</v>
      </c>
      <c r="K50" s="23">
        <v>106408</v>
      </c>
      <c r="L50" s="23">
        <v>124625</v>
      </c>
      <c r="M50" s="23">
        <v>121229</v>
      </c>
      <c r="N50" s="23">
        <v>111805</v>
      </c>
      <c r="O50" s="23">
        <v>103103</v>
      </c>
      <c r="P50" s="23">
        <v>117434</v>
      </c>
      <c r="Q50" s="23">
        <v>133510</v>
      </c>
      <c r="R50" s="23">
        <v>121682</v>
      </c>
      <c r="S50" s="23">
        <v>104161</v>
      </c>
      <c r="T50" s="23">
        <v>119903</v>
      </c>
      <c r="U50" s="23">
        <v>126704</v>
      </c>
      <c r="V50" s="23">
        <v>112037</v>
      </c>
      <c r="W50" s="23">
        <v>211818</v>
      </c>
      <c r="X50" s="23">
        <v>237716</v>
      </c>
      <c r="Y50" s="23">
        <v>273932</v>
      </c>
      <c r="Z50" s="23">
        <v>214789</v>
      </c>
      <c r="AA50" s="23">
        <v>381221</v>
      </c>
      <c r="AB50" s="23">
        <v>401553</v>
      </c>
      <c r="AC50" s="23">
        <v>433010</v>
      </c>
      <c r="AD50" s="23">
        <v>439338</v>
      </c>
      <c r="AE50" s="23">
        <v>352764</v>
      </c>
      <c r="AF50" s="23">
        <v>423300</v>
      </c>
      <c r="AG50" s="23">
        <v>429907</v>
      </c>
      <c r="AH50" s="23">
        <v>399349</v>
      </c>
      <c r="AI50" s="23">
        <v>583502</v>
      </c>
    </row>
    <row r="51" spans="1:47" x14ac:dyDescent="0.25">
      <c r="A51" s="5" t="s">
        <v>23</v>
      </c>
      <c r="B51" s="4" t="s">
        <v>9</v>
      </c>
      <c r="C51" s="23">
        <f>SUM(C35:C50)</f>
        <v>132283</v>
      </c>
      <c r="D51" s="23">
        <f t="shared" ref="D51:AI51" si="3">SUM(D35:D50)</f>
        <v>134760</v>
      </c>
      <c r="E51" s="23">
        <f t="shared" si="3"/>
        <v>141381</v>
      </c>
      <c r="F51" s="23">
        <f t="shared" si="3"/>
        <v>137396</v>
      </c>
      <c r="G51" s="23">
        <f t="shared" si="3"/>
        <v>240260</v>
      </c>
      <c r="H51" s="23">
        <f t="shared" si="3"/>
        <v>252750</v>
      </c>
      <c r="I51" s="23">
        <f t="shared" si="3"/>
        <v>259582</v>
      </c>
      <c r="J51" s="23">
        <f t="shared" si="3"/>
        <v>266666</v>
      </c>
      <c r="K51" s="23">
        <f t="shared" si="3"/>
        <v>558804</v>
      </c>
      <c r="L51" s="23">
        <f t="shared" si="3"/>
        <v>636140</v>
      </c>
      <c r="M51" s="23">
        <f t="shared" si="3"/>
        <v>646613</v>
      </c>
      <c r="N51" s="23">
        <f t="shared" si="3"/>
        <v>653565</v>
      </c>
      <c r="O51" s="23">
        <f t="shared" si="3"/>
        <v>596240</v>
      </c>
      <c r="P51" s="23">
        <f t="shared" si="3"/>
        <v>653122</v>
      </c>
      <c r="Q51" s="23">
        <f t="shared" si="3"/>
        <v>660254</v>
      </c>
      <c r="R51" s="23">
        <f t="shared" si="3"/>
        <v>657732</v>
      </c>
      <c r="S51" s="23">
        <f t="shared" si="3"/>
        <v>600144</v>
      </c>
      <c r="T51" s="23">
        <f t="shared" si="3"/>
        <v>660642</v>
      </c>
      <c r="U51" s="23">
        <f t="shared" si="3"/>
        <v>696772</v>
      </c>
      <c r="V51" s="23">
        <f t="shared" si="3"/>
        <v>686210</v>
      </c>
      <c r="W51" s="23">
        <f t="shared" si="3"/>
        <v>1627210</v>
      </c>
      <c r="X51" s="23">
        <f t="shared" si="3"/>
        <v>1641557</v>
      </c>
      <c r="Y51" s="23">
        <f t="shared" si="3"/>
        <v>1736480</v>
      </c>
      <c r="Z51" s="23">
        <f t="shared" si="3"/>
        <v>1775489</v>
      </c>
      <c r="AA51" s="23">
        <f t="shared" si="3"/>
        <v>2356219</v>
      </c>
      <c r="AB51" s="23">
        <f t="shared" si="3"/>
        <v>2497783</v>
      </c>
      <c r="AC51" s="23">
        <f t="shared" si="3"/>
        <v>2566731</v>
      </c>
      <c r="AD51" s="23">
        <f t="shared" si="3"/>
        <v>2595941</v>
      </c>
      <c r="AE51" s="23">
        <f t="shared" si="3"/>
        <v>2879229</v>
      </c>
      <c r="AF51" s="23">
        <f t="shared" si="3"/>
        <v>3141737</v>
      </c>
      <c r="AG51" s="23">
        <f t="shared" si="3"/>
        <v>3140867</v>
      </c>
      <c r="AH51" s="23">
        <f t="shared" si="3"/>
        <v>3204664</v>
      </c>
      <c r="AI51" s="23">
        <f t="shared" si="3"/>
        <v>3747363</v>
      </c>
      <c r="AJ51" s="28">
        <f>SUM(C51:AI51)</f>
        <v>42182586</v>
      </c>
      <c r="AM51" s="28"/>
    </row>
    <row r="52" spans="1:47" x14ac:dyDescent="0.25">
      <c r="A52"/>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47" ht="18" x14ac:dyDescent="0.25">
      <c r="A53" s="1" t="s">
        <v>29</v>
      </c>
      <c r="B53" s="2" t="s">
        <v>1</v>
      </c>
      <c r="C53" s="52">
        <v>2011</v>
      </c>
      <c r="D53" s="53"/>
      <c r="E53" s="53"/>
      <c r="F53" s="54"/>
      <c r="G53" s="52">
        <v>2012</v>
      </c>
      <c r="H53" s="53"/>
      <c r="I53" s="53"/>
      <c r="J53" s="54"/>
      <c r="K53" s="52">
        <v>2013</v>
      </c>
      <c r="L53" s="53"/>
      <c r="M53" s="53"/>
      <c r="N53" s="54"/>
      <c r="O53" s="52">
        <v>2014</v>
      </c>
      <c r="P53" s="53"/>
      <c r="Q53" s="53"/>
      <c r="R53" s="54"/>
      <c r="S53" s="52">
        <v>2015</v>
      </c>
      <c r="T53" s="53"/>
      <c r="U53" s="53"/>
      <c r="V53" s="54"/>
      <c r="W53" s="52">
        <v>2016</v>
      </c>
      <c r="X53" s="53"/>
      <c r="Y53" s="53"/>
      <c r="Z53" s="54"/>
      <c r="AA53" s="52">
        <v>2017</v>
      </c>
      <c r="AB53" s="53"/>
      <c r="AC53" s="53"/>
      <c r="AD53" s="54"/>
      <c r="AE53" s="48">
        <v>2018</v>
      </c>
      <c r="AF53" s="49"/>
      <c r="AG53" s="49"/>
      <c r="AH53" s="49"/>
      <c r="AI53" s="33">
        <v>2019</v>
      </c>
    </row>
    <row r="54" spans="1:47" x14ac:dyDescent="0.25">
      <c r="A54" s="3" t="s">
        <v>2</v>
      </c>
      <c r="B54" s="4" t="s">
        <v>30</v>
      </c>
      <c r="C54" s="4" t="s">
        <v>68</v>
      </c>
      <c r="D54" s="4" t="s">
        <v>5</v>
      </c>
      <c r="E54" s="4" t="s">
        <v>6</v>
      </c>
      <c r="F54" s="4" t="s">
        <v>7</v>
      </c>
      <c r="G54" s="4" t="s">
        <v>69</v>
      </c>
      <c r="H54" s="4" t="s">
        <v>5</v>
      </c>
      <c r="I54" s="4" t="s">
        <v>6</v>
      </c>
      <c r="J54" s="4" t="s">
        <v>7</v>
      </c>
      <c r="K54" s="4" t="s">
        <v>70</v>
      </c>
      <c r="L54" s="4" t="s">
        <v>5</v>
      </c>
      <c r="M54" s="4" t="s">
        <v>6</v>
      </c>
      <c r="N54" s="4" t="s">
        <v>7</v>
      </c>
      <c r="O54" s="4" t="s">
        <v>71</v>
      </c>
      <c r="P54" s="4" t="s">
        <v>5</v>
      </c>
      <c r="Q54" s="4" t="s">
        <v>6</v>
      </c>
      <c r="R54" s="4" t="s">
        <v>7</v>
      </c>
      <c r="S54" s="4" t="s">
        <v>72</v>
      </c>
      <c r="T54" s="4" t="s">
        <v>5</v>
      </c>
      <c r="U54" s="4" t="s">
        <v>6</v>
      </c>
      <c r="V54" s="4" t="s">
        <v>7</v>
      </c>
      <c r="W54" s="4" t="s">
        <v>73</v>
      </c>
      <c r="X54" s="4" t="s">
        <v>5</v>
      </c>
      <c r="Y54" s="4" t="s">
        <v>6</v>
      </c>
      <c r="Z54" s="4" t="s">
        <v>7</v>
      </c>
      <c r="AA54" s="4" t="s">
        <v>74</v>
      </c>
      <c r="AB54" s="4" t="s">
        <v>5</v>
      </c>
      <c r="AC54" s="4" t="s">
        <v>6</v>
      </c>
      <c r="AD54" s="4" t="s">
        <v>7</v>
      </c>
      <c r="AE54" s="4" t="s">
        <v>75</v>
      </c>
      <c r="AF54" s="4" t="s">
        <v>5</v>
      </c>
      <c r="AG54" s="4" t="s">
        <v>6</v>
      </c>
      <c r="AH54" s="25" t="s">
        <v>7</v>
      </c>
      <c r="AI54" s="25" t="s">
        <v>4</v>
      </c>
    </row>
    <row r="55" spans="1:47" x14ac:dyDescent="0.25">
      <c r="A55" s="4" t="s">
        <v>8</v>
      </c>
      <c r="B55" s="4" t="s">
        <v>31</v>
      </c>
      <c r="C55" s="23">
        <v>0</v>
      </c>
      <c r="D55" s="23">
        <v>0</v>
      </c>
      <c r="E55" s="23">
        <v>0</v>
      </c>
      <c r="F55" s="23">
        <v>0</v>
      </c>
      <c r="G55" s="23">
        <v>0</v>
      </c>
      <c r="H55" s="23">
        <v>0</v>
      </c>
      <c r="I55" s="23">
        <v>0</v>
      </c>
      <c r="J55" s="23">
        <v>0</v>
      </c>
      <c r="K55" s="23">
        <v>0</v>
      </c>
      <c r="L55" s="23">
        <v>7057</v>
      </c>
      <c r="M55" s="23">
        <v>2581062</v>
      </c>
      <c r="N55" s="23">
        <v>2991956</v>
      </c>
      <c r="O55" s="23">
        <v>2721301</v>
      </c>
      <c r="P55" s="23">
        <v>2872577</v>
      </c>
      <c r="Q55" s="23">
        <v>4603224</v>
      </c>
      <c r="R55" s="23">
        <v>5242459</v>
      </c>
      <c r="S55" s="23">
        <v>6712019</v>
      </c>
      <c r="T55" s="23">
        <v>9972854</v>
      </c>
      <c r="U55" s="23">
        <v>11035723</v>
      </c>
      <c r="V55" s="23">
        <v>11440595</v>
      </c>
      <c r="W55" s="23">
        <v>14438308</v>
      </c>
      <c r="X55" s="23">
        <v>14565650</v>
      </c>
      <c r="Y55" s="23">
        <v>15297892</v>
      </c>
      <c r="Z55" s="23">
        <v>15891626</v>
      </c>
      <c r="AA55" s="23">
        <v>16917328</v>
      </c>
      <c r="AB55" s="23">
        <v>21283092</v>
      </c>
      <c r="AC55" s="23">
        <v>24185491</v>
      </c>
      <c r="AD55" s="23">
        <v>24066273</v>
      </c>
      <c r="AE55" s="23">
        <v>23996868</v>
      </c>
      <c r="AF55" s="23">
        <v>24647401</v>
      </c>
      <c r="AG55" s="23">
        <v>27435046</v>
      </c>
      <c r="AH55" s="23">
        <v>29113530</v>
      </c>
      <c r="AI55" s="23">
        <v>28347922</v>
      </c>
      <c r="AK55" s="34"/>
      <c r="AL55" s="34"/>
    </row>
    <row r="56" spans="1:47" x14ac:dyDescent="0.25">
      <c r="A56" s="4" t="s">
        <v>10</v>
      </c>
      <c r="B56" s="4" t="s">
        <v>31</v>
      </c>
      <c r="C56" s="23">
        <v>236835</v>
      </c>
      <c r="D56" s="23">
        <v>328532</v>
      </c>
      <c r="E56" s="23">
        <v>530962</v>
      </c>
      <c r="F56" s="23">
        <v>478928</v>
      </c>
      <c r="G56" s="23">
        <v>468876</v>
      </c>
      <c r="H56" s="23">
        <v>453202</v>
      </c>
      <c r="I56" s="23">
        <v>384063</v>
      </c>
      <c r="J56" s="23">
        <v>287824</v>
      </c>
      <c r="K56" s="23">
        <v>439275</v>
      </c>
      <c r="L56" s="23">
        <v>612128</v>
      </c>
      <c r="M56" s="23">
        <v>2546125</v>
      </c>
      <c r="N56" s="23">
        <v>1052125</v>
      </c>
      <c r="O56" s="23">
        <v>1639132</v>
      </c>
      <c r="P56" s="23">
        <v>1064074</v>
      </c>
      <c r="Q56" s="23">
        <v>4714630</v>
      </c>
      <c r="R56" s="23">
        <v>5841140</v>
      </c>
      <c r="S56" s="23">
        <v>5277303</v>
      </c>
      <c r="T56" s="23">
        <v>6367592</v>
      </c>
      <c r="U56" s="23">
        <v>7259890</v>
      </c>
      <c r="V56" s="23">
        <v>8307511</v>
      </c>
      <c r="W56" s="23">
        <v>6595776</v>
      </c>
      <c r="X56" s="23">
        <v>7661496</v>
      </c>
      <c r="Y56" s="23">
        <v>7645395</v>
      </c>
      <c r="Z56" s="23">
        <v>7035914</v>
      </c>
      <c r="AA56" s="23">
        <v>6712351</v>
      </c>
      <c r="AB56" s="23">
        <v>6146649</v>
      </c>
      <c r="AC56" s="23">
        <v>3943161</v>
      </c>
      <c r="AD56" s="23">
        <v>3529130</v>
      </c>
      <c r="AE56" s="23">
        <v>3637857</v>
      </c>
      <c r="AF56" s="23">
        <v>3678466</v>
      </c>
      <c r="AG56" s="23">
        <v>3844316</v>
      </c>
      <c r="AH56" s="23">
        <v>3532362</v>
      </c>
      <c r="AI56" s="23">
        <v>3832006</v>
      </c>
      <c r="AK56" s="34"/>
      <c r="AL56" s="34"/>
    </row>
    <row r="57" spans="1:47" x14ac:dyDescent="0.25">
      <c r="A57" s="4" t="s">
        <v>11</v>
      </c>
      <c r="B57" s="4" t="s">
        <v>31</v>
      </c>
      <c r="C57" s="23">
        <v>12882107</v>
      </c>
      <c r="D57" s="23">
        <v>13284682</v>
      </c>
      <c r="E57" s="23">
        <v>13100333</v>
      </c>
      <c r="F57" s="23">
        <v>12816759</v>
      </c>
      <c r="G57" s="23">
        <v>12797724</v>
      </c>
      <c r="H57" s="23">
        <v>13185688</v>
      </c>
      <c r="I57" s="23">
        <v>15819989</v>
      </c>
      <c r="J57" s="23">
        <v>15375874</v>
      </c>
      <c r="K57" s="23">
        <v>15442500</v>
      </c>
      <c r="L57" s="23">
        <v>15804549</v>
      </c>
      <c r="M57" s="23">
        <v>14516004</v>
      </c>
      <c r="N57" s="23">
        <v>14958965</v>
      </c>
      <c r="O57" s="23">
        <v>16677906</v>
      </c>
      <c r="P57" s="23">
        <v>20212717</v>
      </c>
      <c r="Q57" s="23">
        <v>19745523</v>
      </c>
      <c r="R57" s="23">
        <v>19375567</v>
      </c>
      <c r="S57" s="23">
        <v>18259642</v>
      </c>
      <c r="T57" s="23">
        <v>15344249</v>
      </c>
      <c r="U57" s="23">
        <v>15674804</v>
      </c>
      <c r="V57" s="23">
        <v>15270437</v>
      </c>
      <c r="W57" s="23">
        <v>13304832</v>
      </c>
      <c r="X57" s="23">
        <v>13800437</v>
      </c>
      <c r="Y57" s="23">
        <v>13399693</v>
      </c>
      <c r="Z57" s="23">
        <v>13109926</v>
      </c>
      <c r="AA57" s="23">
        <v>13579389</v>
      </c>
      <c r="AB57" s="23">
        <v>12297213</v>
      </c>
      <c r="AC57" s="23">
        <v>12146075</v>
      </c>
      <c r="AD57" s="23">
        <v>11480263</v>
      </c>
      <c r="AE57" s="23">
        <v>12387493</v>
      </c>
      <c r="AF57" s="23">
        <v>13341294</v>
      </c>
      <c r="AG57" s="23">
        <v>11898499</v>
      </c>
      <c r="AH57" s="23">
        <v>9087488</v>
      </c>
      <c r="AI57" s="23">
        <v>11017068</v>
      </c>
      <c r="AJ57" s="28"/>
      <c r="AK57" s="34"/>
      <c r="AL57" s="34"/>
    </row>
    <row r="58" spans="1:47" x14ac:dyDescent="0.25">
      <c r="A58" s="4" t="s">
        <v>12</v>
      </c>
      <c r="B58" s="4" t="s">
        <v>31</v>
      </c>
      <c r="C58" s="23">
        <v>4873272</v>
      </c>
      <c r="D58" s="23">
        <v>5280822</v>
      </c>
      <c r="E58" s="23">
        <v>5590548</v>
      </c>
      <c r="F58" s="23">
        <v>5575898</v>
      </c>
      <c r="G58" s="23">
        <v>5700917</v>
      </c>
      <c r="H58" s="23">
        <v>6766131</v>
      </c>
      <c r="I58" s="23">
        <v>7146246</v>
      </c>
      <c r="J58" s="23">
        <v>7770974</v>
      </c>
      <c r="K58" s="23">
        <v>9049261</v>
      </c>
      <c r="L58" s="23">
        <v>7133604</v>
      </c>
      <c r="M58" s="23">
        <v>5511333</v>
      </c>
      <c r="N58" s="23">
        <v>6737719</v>
      </c>
      <c r="O58" s="23">
        <v>6364147</v>
      </c>
      <c r="P58" s="23">
        <v>7378353</v>
      </c>
      <c r="Q58" s="23">
        <v>4195237</v>
      </c>
      <c r="R58" s="23">
        <v>2980243</v>
      </c>
      <c r="S58" s="23">
        <v>3242037</v>
      </c>
      <c r="T58" s="23">
        <v>2272593</v>
      </c>
      <c r="U58" s="23">
        <v>1516622</v>
      </c>
      <c r="V58" s="23">
        <v>496127</v>
      </c>
      <c r="W58" s="23">
        <v>826157</v>
      </c>
      <c r="X58" s="23">
        <v>701112</v>
      </c>
      <c r="Y58" s="23">
        <v>668756</v>
      </c>
      <c r="Z58" s="23">
        <v>696347</v>
      </c>
      <c r="AA58" s="23">
        <v>426898</v>
      </c>
      <c r="AB58" s="23">
        <v>75136</v>
      </c>
      <c r="AC58" s="23">
        <v>422474</v>
      </c>
      <c r="AD58" s="23">
        <v>616215</v>
      </c>
      <c r="AE58" s="23">
        <v>357360</v>
      </c>
      <c r="AF58" s="23">
        <v>373106</v>
      </c>
      <c r="AG58" s="23">
        <v>310021</v>
      </c>
      <c r="AH58" s="23">
        <v>416933</v>
      </c>
      <c r="AI58" s="23">
        <v>301992</v>
      </c>
      <c r="AJ58" s="28"/>
      <c r="AK58" s="34"/>
      <c r="AL58" s="34"/>
    </row>
    <row r="59" spans="1:47" x14ac:dyDescent="0.25">
      <c r="A59" s="4" t="s">
        <v>13</v>
      </c>
      <c r="B59" s="4" t="s">
        <v>32</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2364</v>
      </c>
      <c r="V59" s="23">
        <v>1113</v>
      </c>
      <c r="W59" s="23">
        <v>1519</v>
      </c>
      <c r="X59" s="23">
        <v>1255</v>
      </c>
      <c r="Y59" s="23">
        <v>41</v>
      </c>
      <c r="Z59" s="23">
        <v>88</v>
      </c>
      <c r="AA59" s="23">
        <v>43492</v>
      </c>
      <c r="AB59" s="23">
        <v>63903</v>
      </c>
      <c r="AC59" s="23">
        <v>76453</v>
      </c>
      <c r="AD59" s="23">
        <v>84347</v>
      </c>
      <c r="AE59" s="23">
        <v>113659</v>
      </c>
      <c r="AF59" s="23">
        <v>133239</v>
      </c>
      <c r="AG59" s="23">
        <v>142747</v>
      </c>
      <c r="AH59" s="23">
        <v>169048</v>
      </c>
      <c r="AI59" s="23">
        <v>238089</v>
      </c>
      <c r="AK59" s="34"/>
      <c r="AL59" s="34"/>
    </row>
    <row r="60" spans="1:47" x14ac:dyDescent="0.25">
      <c r="A60" s="4" t="s">
        <v>14</v>
      </c>
      <c r="B60" s="4" t="s">
        <v>32</v>
      </c>
      <c r="C60" s="23">
        <v>21816</v>
      </c>
      <c r="D60" s="23">
        <v>62215</v>
      </c>
      <c r="E60" s="23">
        <v>119059</v>
      </c>
      <c r="F60" s="23">
        <v>171607</v>
      </c>
      <c r="G60" s="23">
        <v>220891</v>
      </c>
      <c r="H60" s="23">
        <v>271182</v>
      </c>
      <c r="I60" s="23">
        <v>355146</v>
      </c>
      <c r="J60" s="23">
        <v>468250</v>
      </c>
      <c r="K60" s="23">
        <v>575616</v>
      </c>
      <c r="L60" s="23">
        <v>746463</v>
      </c>
      <c r="M60" s="23">
        <v>957651</v>
      </c>
      <c r="N60" s="23">
        <v>1320152</v>
      </c>
      <c r="O60" s="23">
        <v>1595428</v>
      </c>
      <c r="P60" s="23">
        <v>1950331</v>
      </c>
      <c r="Q60" s="23">
        <v>2266453</v>
      </c>
      <c r="R60" s="23">
        <v>2640447</v>
      </c>
      <c r="S60" s="23">
        <v>2820478</v>
      </c>
      <c r="T60" s="23">
        <v>2990665</v>
      </c>
      <c r="U60" s="23">
        <v>3505515</v>
      </c>
      <c r="V60" s="23">
        <v>3659154</v>
      </c>
      <c r="W60" s="23">
        <v>4881157</v>
      </c>
      <c r="X60" s="23">
        <v>5177575</v>
      </c>
      <c r="Y60" s="23">
        <v>5549182</v>
      </c>
      <c r="Z60" s="23">
        <v>6466355</v>
      </c>
      <c r="AA60" s="23">
        <v>7514399</v>
      </c>
      <c r="AB60" s="23">
        <v>7596687</v>
      </c>
      <c r="AC60" s="23">
        <v>8049178</v>
      </c>
      <c r="AD60" s="23">
        <v>8655735</v>
      </c>
      <c r="AE60" s="23">
        <v>10729067</v>
      </c>
      <c r="AF60" s="23">
        <v>11964419</v>
      </c>
      <c r="AG60" s="23">
        <v>13801673</v>
      </c>
      <c r="AH60" s="23">
        <v>15150361</v>
      </c>
      <c r="AI60" s="23">
        <v>16563461</v>
      </c>
      <c r="AK60" s="34"/>
      <c r="AL60" s="34"/>
    </row>
    <row r="61" spans="1:47" x14ac:dyDescent="0.25">
      <c r="A61" s="4" t="s">
        <v>15</v>
      </c>
      <c r="B61" s="4" t="s">
        <v>32</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23">
        <v>8804701</v>
      </c>
      <c r="X61" s="23">
        <v>9520697</v>
      </c>
      <c r="Y61" s="23">
        <v>9519285</v>
      </c>
      <c r="Z61" s="23">
        <v>10408775</v>
      </c>
      <c r="AA61" s="23">
        <v>10146467</v>
      </c>
      <c r="AB61" s="23">
        <v>11143855</v>
      </c>
      <c r="AC61" s="23">
        <v>11075179</v>
      </c>
      <c r="AD61" s="23">
        <v>11525077</v>
      </c>
      <c r="AE61" s="23">
        <v>10904801</v>
      </c>
      <c r="AF61" s="23">
        <v>10932566</v>
      </c>
      <c r="AG61" s="23">
        <v>11264298</v>
      </c>
      <c r="AH61" s="23">
        <v>11337821</v>
      </c>
      <c r="AI61" s="23">
        <v>11513347</v>
      </c>
      <c r="AK61" s="34"/>
      <c r="AL61" s="34"/>
    </row>
    <row r="62" spans="1:47" x14ac:dyDescent="0.25">
      <c r="A62" s="4" t="s">
        <v>16</v>
      </c>
      <c r="B62" s="4" t="s">
        <v>33</v>
      </c>
      <c r="C62" s="23">
        <v>2705490</v>
      </c>
      <c r="D62" s="23">
        <v>2880741</v>
      </c>
      <c r="E62" s="23">
        <v>3357486</v>
      </c>
      <c r="F62" s="23">
        <v>4699117</v>
      </c>
      <c r="G62" s="23">
        <v>7533361</v>
      </c>
      <c r="H62" s="23">
        <v>9294798</v>
      </c>
      <c r="I62" s="23">
        <v>16703192</v>
      </c>
      <c r="J62" s="23">
        <v>9395869</v>
      </c>
      <c r="K62" s="23">
        <v>11497145</v>
      </c>
      <c r="L62" s="23">
        <v>9448077</v>
      </c>
      <c r="M62" s="23">
        <v>26956570</v>
      </c>
      <c r="N62" s="23">
        <v>21828420</v>
      </c>
      <c r="O62" s="23">
        <v>19277677</v>
      </c>
      <c r="P62" s="23">
        <v>41294315</v>
      </c>
      <c r="Q62" s="23">
        <v>36352506</v>
      </c>
      <c r="R62" s="23">
        <v>35963633</v>
      </c>
      <c r="S62" s="23">
        <v>28064075</v>
      </c>
      <c r="T62" s="23">
        <v>32413548</v>
      </c>
      <c r="U62" s="23">
        <v>40064634</v>
      </c>
      <c r="V62" s="23">
        <v>56256011</v>
      </c>
      <c r="W62" s="23">
        <v>50171587</v>
      </c>
      <c r="X62" s="23">
        <v>60881376</v>
      </c>
      <c r="Y62" s="23">
        <v>68542888</v>
      </c>
      <c r="Z62" s="23">
        <v>52309220</v>
      </c>
      <c r="AA62" s="23">
        <v>12970436</v>
      </c>
      <c r="AB62" s="23">
        <v>32001059</v>
      </c>
      <c r="AC62" s="23">
        <v>44219652</v>
      </c>
      <c r="AD62" s="23">
        <v>38726239</v>
      </c>
      <c r="AE62" s="23">
        <v>19999499</v>
      </c>
      <c r="AF62" s="23">
        <v>21651592</v>
      </c>
      <c r="AG62" s="23">
        <v>47116343</v>
      </c>
      <c r="AH62" s="23">
        <v>74891724</v>
      </c>
      <c r="AI62" s="23">
        <v>81102910</v>
      </c>
      <c r="AJ62" s="28"/>
      <c r="AK62" s="34"/>
      <c r="AL62" s="34"/>
    </row>
    <row r="63" spans="1:47" x14ac:dyDescent="0.25">
      <c r="A63" s="4" t="s">
        <v>17</v>
      </c>
      <c r="B63" s="4" t="s">
        <v>33</v>
      </c>
      <c r="C63" s="23">
        <v>7090904</v>
      </c>
      <c r="D63" s="23">
        <v>7042552</v>
      </c>
      <c r="E63" s="23">
        <v>15243052</v>
      </c>
      <c r="F63" s="23">
        <v>16267198</v>
      </c>
      <c r="G63" s="23">
        <v>5264355</v>
      </c>
      <c r="H63" s="23">
        <v>7021970</v>
      </c>
      <c r="I63" s="23">
        <v>36472009</v>
      </c>
      <c r="J63" s="23">
        <v>35885653</v>
      </c>
      <c r="K63" s="23">
        <v>37934868</v>
      </c>
      <c r="L63" s="23">
        <v>22879854</v>
      </c>
      <c r="M63" s="23">
        <v>58567789</v>
      </c>
      <c r="N63" s="23">
        <v>14246341</v>
      </c>
      <c r="O63" s="23">
        <v>10174174</v>
      </c>
      <c r="P63" s="23">
        <v>9199426</v>
      </c>
      <c r="Q63" s="23">
        <v>9571027</v>
      </c>
      <c r="R63" s="23">
        <v>10245139</v>
      </c>
      <c r="S63" s="23">
        <v>1421303</v>
      </c>
      <c r="T63" s="23">
        <v>377343</v>
      </c>
      <c r="U63" s="23">
        <v>1363144</v>
      </c>
      <c r="V63" s="23">
        <v>13814327</v>
      </c>
      <c r="W63" s="23">
        <v>246211598</v>
      </c>
      <c r="X63" s="23">
        <v>263802478</v>
      </c>
      <c r="Y63" s="23">
        <v>279046401</v>
      </c>
      <c r="Z63" s="23">
        <v>299819205</v>
      </c>
      <c r="AA63" s="23">
        <v>324692916</v>
      </c>
      <c r="AB63" s="23">
        <v>334898793</v>
      </c>
      <c r="AC63" s="23">
        <v>357302752</v>
      </c>
      <c r="AD63" s="23">
        <v>319179067</v>
      </c>
      <c r="AE63" s="23">
        <v>350505143</v>
      </c>
      <c r="AF63" s="23">
        <v>356493068</v>
      </c>
      <c r="AG63" s="23">
        <v>377511396</v>
      </c>
      <c r="AH63" s="23">
        <v>316930257</v>
      </c>
      <c r="AI63" s="23">
        <v>271045824</v>
      </c>
      <c r="AJ63" s="28"/>
      <c r="AK63" s="34"/>
      <c r="AL63" s="34"/>
      <c r="AM63" s="28"/>
      <c r="AN63" s="28"/>
      <c r="AO63" s="28"/>
      <c r="AP63" s="28"/>
      <c r="AQ63" s="28"/>
      <c r="AR63" s="28"/>
      <c r="AS63" s="28"/>
      <c r="AT63" s="28"/>
      <c r="AU63" s="28"/>
    </row>
    <row r="64" spans="1:47" x14ac:dyDescent="0.25">
      <c r="A64" s="4" t="s">
        <v>18</v>
      </c>
      <c r="B64" s="4" t="s">
        <v>33</v>
      </c>
      <c r="C64" s="23">
        <v>346146902</v>
      </c>
      <c r="D64" s="23">
        <v>377927936</v>
      </c>
      <c r="E64" s="23">
        <v>370271893</v>
      </c>
      <c r="F64" s="23">
        <v>336520737</v>
      </c>
      <c r="G64" s="23">
        <v>357494627</v>
      </c>
      <c r="H64" s="23">
        <v>358600620</v>
      </c>
      <c r="I64" s="23">
        <v>312843923</v>
      </c>
      <c r="J64" s="23">
        <v>317987817</v>
      </c>
      <c r="K64" s="23">
        <v>319375839</v>
      </c>
      <c r="L64" s="23">
        <v>325718270</v>
      </c>
      <c r="M64" s="23">
        <v>304339530</v>
      </c>
      <c r="N64" s="23">
        <v>326086265</v>
      </c>
      <c r="O64" s="23">
        <v>321334268</v>
      </c>
      <c r="P64" s="23">
        <v>314187595</v>
      </c>
      <c r="Q64" s="23">
        <v>346607917</v>
      </c>
      <c r="R64" s="23">
        <v>330646430</v>
      </c>
      <c r="S64" s="23">
        <v>342983907</v>
      </c>
      <c r="T64" s="23">
        <v>357708903</v>
      </c>
      <c r="U64" s="23">
        <v>342544994</v>
      </c>
      <c r="V64" s="23">
        <v>282213601</v>
      </c>
      <c r="W64" s="23">
        <v>118007434</v>
      </c>
      <c r="X64" s="23">
        <v>72543882</v>
      </c>
      <c r="Y64" s="23">
        <v>56482040</v>
      </c>
      <c r="Z64" s="23">
        <v>29619826</v>
      </c>
      <c r="AA64" s="23">
        <v>39159186</v>
      </c>
      <c r="AB64" s="23">
        <v>34925533</v>
      </c>
      <c r="AC64" s="23">
        <v>17000192</v>
      </c>
      <c r="AD64" s="23">
        <v>19882574</v>
      </c>
      <c r="AE64" s="23">
        <v>10436270</v>
      </c>
      <c r="AF64" s="23">
        <v>7855692</v>
      </c>
      <c r="AG64" s="23">
        <v>8531666</v>
      </c>
      <c r="AH64" s="23">
        <v>8968554</v>
      </c>
      <c r="AI64" s="23">
        <v>2650204</v>
      </c>
      <c r="AK64" s="34"/>
      <c r="AL64" s="34"/>
    </row>
    <row r="65" spans="1:38" x14ac:dyDescent="0.25">
      <c r="A65" s="4" t="s">
        <v>19</v>
      </c>
      <c r="B65" s="4" t="s">
        <v>33</v>
      </c>
      <c r="C65" s="23">
        <v>1954349</v>
      </c>
      <c r="D65" s="23">
        <v>2623187</v>
      </c>
      <c r="E65" s="23">
        <v>3477614</v>
      </c>
      <c r="F65" s="23">
        <v>4482442</v>
      </c>
      <c r="G65" s="23">
        <v>5006202</v>
      </c>
      <c r="H65" s="23">
        <v>6502404</v>
      </c>
      <c r="I65" s="23">
        <v>4240695</v>
      </c>
      <c r="J65" s="23">
        <v>4226644</v>
      </c>
      <c r="K65" s="23">
        <v>5481532</v>
      </c>
      <c r="L65" s="23">
        <v>13975203</v>
      </c>
      <c r="M65" s="23">
        <v>13936349</v>
      </c>
      <c r="N65" s="23">
        <v>26508045</v>
      </c>
      <c r="O65" s="23">
        <v>16037416</v>
      </c>
      <c r="P65" s="23">
        <v>16122376</v>
      </c>
      <c r="Q65" s="23">
        <v>13880356</v>
      </c>
      <c r="R65" s="23">
        <v>20757948</v>
      </c>
      <c r="S65" s="23">
        <v>19632811</v>
      </c>
      <c r="T65" s="23">
        <v>28502517</v>
      </c>
      <c r="U65" s="23">
        <v>42889152</v>
      </c>
      <c r="V65" s="23">
        <v>35425955</v>
      </c>
      <c r="W65" s="23">
        <v>28882258</v>
      </c>
      <c r="X65" s="23">
        <v>35790526</v>
      </c>
      <c r="Y65" s="23">
        <v>45225506</v>
      </c>
      <c r="Z65" s="23">
        <v>53450453</v>
      </c>
      <c r="AA65" s="23">
        <v>38177310</v>
      </c>
      <c r="AB65" s="23">
        <v>37575247</v>
      </c>
      <c r="AC65" s="23">
        <v>50257498</v>
      </c>
      <c r="AD65" s="23">
        <v>43995810</v>
      </c>
      <c r="AE65" s="23">
        <v>36595945</v>
      </c>
      <c r="AF65" s="23">
        <v>40693700</v>
      </c>
      <c r="AG65" s="23">
        <v>49904077</v>
      </c>
      <c r="AH65" s="23">
        <v>57290022</v>
      </c>
      <c r="AI65" s="23">
        <v>41827876</v>
      </c>
      <c r="AK65" s="34"/>
      <c r="AL65" s="34"/>
    </row>
    <row r="66" spans="1:38" x14ac:dyDescent="0.25">
      <c r="A66" s="4" t="s">
        <v>20</v>
      </c>
      <c r="B66" s="4" t="s">
        <v>33</v>
      </c>
      <c r="C66" s="23">
        <v>325266</v>
      </c>
      <c r="D66" s="23">
        <v>356935</v>
      </c>
      <c r="E66" s="23">
        <v>462226</v>
      </c>
      <c r="F66" s="23">
        <v>659061</v>
      </c>
      <c r="G66" s="23">
        <v>712233</v>
      </c>
      <c r="H66" s="23">
        <v>723231</v>
      </c>
      <c r="I66" s="23">
        <v>843696</v>
      </c>
      <c r="J66" s="23">
        <v>6535747</v>
      </c>
      <c r="K66" s="23">
        <v>8182191</v>
      </c>
      <c r="L66" s="23">
        <v>23562582</v>
      </c>
      <c r="M66" s="23">
        <v>40409392</v>
      </c>
      <c r="N66" s="23">
        <v>44784857</v>
      </c>
      <c r="O66" s="23">
        <v>25871987</v>
      </c>
      <c r="P66" s="23">
        <v>26668165</v>
      </c>
      <c r="Q66" s="23">
        <v>36487197</v>
      </c>
      <c r="R66" s="23">
        <v>23817520</v>
      </c>
      <c r="S66" s="23">
        <v>27058770</v>
      </c>
      <c r="T66" s="23">
        <v>40776364</v>
      </c>
      <c r="U66" s="23">
        <v>51165569</v>
      </c>
      <c r="V66" s="23">
        <v>46155232</v>
      </c>
      <c r="W66" s="23">
        <v>43663408</v>
      </c>
      <c r="X66" s="23">
        <v>75711296</v>
      </c>
      <c r="Y66" s="23">
        <v>63846512</v>
      </c>
      <c r="Z66" s="23">
        <v>72449941</v>
      </c>
      <c r="AA66" s="23">
        <v>68700606</v>
      </c>
      <c r="AB66" s="23">
        <v>94202959</v>
      </c>
      <c r="AC66" s="23">
        <v>95429959</v>
      </c>
      <c r="AD66" s="23">
        <v>77130870</v>
      </c>
      <c r="AE66" s="23">
        <v>93949619</v>
      </c>
      <c r="AF66" s="23">
        <v>100488727</v>
      </c>
      <c r="AG66" s="23">
        <v>79736407</v>
      </c>
      <c r="AH66" s="23">
        <v>109405097</v>
      </c>
      <c r="AI66" s="23">
        <v>159268260</v>
      </c>
      <c r="AK66" s="34"/>
      <c r="AL66" s="34"/>
    </row>
    <row r="67" spans="1:38" s="30" customFormat="1" x14ac:dyDescent="0.25">
      <c r="A67" s="25" t="s">
        <v>187</v>
      </c>
      <c r="B67" s="25" t="s">
        <v>33</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3">
        <v>0</v>
      </c>
      <c r="AC67" s="23">
        <v>0</v>
      </c>
      <c r="AD67" s="23">
        <v>0</v>
      </c>
      <c r="AE67" s="23">
        <v>0</v>
      </c>
      <c r="AF67" s="23">
        <v>0</v>
      </c>
      <c r="AG67" s="23">
        <v>0</v>
      </c>
      <c r="AH67" s="23">
        <v>170876</v>
      </c>
      <c r="AI67" s="23">
        <v>107933</v>
      </c>
      <c r="AK67" s="34"/>
      <c r="AL67" s="34"/>
    </row>
    <row r="68" spans="1:38" s="32" customFormat="1" x14ac:dyDescent="0.25">
      <c r="A68" s="25" t="s">
        <v>196</v>
      </c>
      <c r="B68" s="25"/>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3">
        <v>0</v>
      </c>
      <c r="AC68" s="23">
        <v>0</v>
      </c>
      <c r="AD68" s="23">
        <v>0</v>
      </c>
      <c r="AE68" s="23">
        <v>0</v>
      </c>
      <c r="AF68" s="23">
        <v>0</v>
      </c>
      <c r="AG68" s="23">
        <v>0</v>
      </c>
      <c r="AH68" s="23">
        <v>0</v>
      </c>
      <c r="AI68" s="23">
        <v>2493917</v>
      </c>
      <c r="AK68" s="34"/>
      <c r="AL68" s="34"/>
    </row>
    <row r="69" spans="1:38" x14ac:dyDescent="0.25">
      <c r="A69" s="4" t="s">
        <v>21</v>
      </c>
      <c r="B69" s="4" t="s">
        <v>33</v>
      </c>
      <c r="C69" s="23">
        <v>3187578208</v>
      </c>
      <c r="D69" s="23">
        <v>3294107893</v>
      </c>
      <c r="E69" s="23">
        <v>3320247258</v>
      </c>
      <c r="F69" s="23">
        <v>3323012827</v>
      </c>
      <c r="G69" s="23">
        <v>3189895483</v>
      </c>
      <c r="H69" s="23">
        <v>3273254068</v>
      </c>
      <c r="I69" s="23">
        <v>3298505633</v>
      </c>
      <c r="J69" s="23">
        <v>3449039221</v>
      </c>
      <c r="K69" s="23">
        <v>2991042519</v>
      </c>
      <c r="L69" s="23">
        <v>3298305567</v>
      </c>
      <c r="M69" s="23">
        <v>3336711067</v>
      </c>
      <c r="N69" s="23">
        <v>3347165477</v>
      </c>
      <c r="O69" s="23">
        <v>3118899568</v>
      </c>
      <c r="P69" s="23">
        <v>3279279406</v>
      </c>
      <c r="Q69" s="23">
        <v>3395731910</v>
      </c>
      <c r="R69" s="23">
        <v>3539912317</v>
      </c>
      <c r="S69" s="23">
        <v>3158733458</v>
      </c>
      <c r="T69" s="23">
        <v>3433573365</v>
      </c>
      <c r="U69" s="23">
        <v>3514621395</v>
      </c>
      <c r="V69" s="23">
        <v>3337634199</v>
      </c>
      <c r="W69" s="23">
        <v>3435633723</v>
      </c>
      <c r="X69" s="23">
        <v>3478700777</v>
      </c>
      <c r="Y69" s="23">
        <v>3566483826</v>
      </c>
      <c r="Z69" s="23">
        <v>3572453275</v>
      </c>
      <c r="AA69" s="23">
        <v>3341219548</v>
      </c>
      <c r="AB69" s="23">
        <v>3529866852</v>
      </c>
      <c r="AC69" s="23">
        <v>3617504795</v>
      </c>
      <c r="AD69" s="23">
        <v>3579790158</v>
      </c>
      <c r="AE69" s="23">
        <v>3314263901</v>
      </c>
      <c r="AF69" s="23">
        <v>3500848195</v>
      </c>
      <c r="AG69" s="23">
        <v>3521470156</v>
      </c>
      <c r="AH69" s="23">
        <v>3442315762</v>
      </c>
      <c r="AI69" s="23">
        <v>3311327792</v>
      </c>
      <c r="AK69" s="34"/>
      <c r="AL69" s="34"/>
    </row>
    <row r="70" spans="1:38" x14ac:dyDescent="0.25">
      <c r="A70" s="4" t="s">
        <v>22</v>
      </c>
      <c r="B70" s="4" t="s">
        <v>33</v>
      </c>
      <c r="C70" s="23">
        <v>806819602</v>
      </c>
      <c r="D70" s="23">
        <v>898714606</v>
      </c>
      <c r="E70" s="23">
        <v>969964838</v>
      </c>
      <c r="F70" s="23">
        <v>909161464</v>
      </c>
      <c r="G70" s="23">
        <v>771973725</v>
      </c>
      <c r="H70" s="23">
        <v>891135601</v>
      </c>
      <c r="I70" s="23">
        <v>990066549</v>
      </c>
      <c r="J70" s="23">
        <v>922317155</v>
      </c>
      <c r="K70" s="23">
        <v>801458731</v>
      </c>
      <c r="L70" s="23">
        <v>933891967</v>
      </c>
      <c r="M70" s="23">
        <v>914337244</v>
      </c>
      <c r="N70" s="23">
        <v>848422498</v>
      </c>
      <c r="O70" s="23">
        <v>782052674</v>
      </c>
      <c r="P70" s="23">
        <v>853357445</v>
      </c>
      <c r="Q70" s="23">
        <v>928242072</v>
      </c>
      <c r="R70" s="23">
        <v>923253715</v>
      </c>
      <c r="S70" s="23">
        <v>780306276</v>
      </c>
      <c r="T70" s="23">
        <v>891669978</v>
      </c>
      <c r="U70" s="23">
        <v>945127593</v>
      </c>
      <c r="V70" s="23">
        <v>848568072</v>
      </c>
      <c r="W70" s="23">
        <v>771524952</v>
      </c>
      <c r="X70" s="23">
        <v>852507840</v>
      </c>
      <c r="Y70" s="23">
        <v>995644592</v>
      </c>
      <c r="Z70" s="23">
        <v>762491040</v>
      </c>
      <c r="AA70" s="23">
        <v>758909481</v>
      </c>
      <c r="AB70" s="23">
        <v>811130582</v>
      </c>
      <c r="AC70" s="23">
        <v>878738400</v>
      </c>
      <c r="AD70" s="23">
        <v>893171901</v>
      </c>
      <c r="AE70" s="23">
        <v>711401767</v>
      </c>
      <c r="AF70" s="23">
        <v>849679238</v>
      </c>
      <c r="AG70" s="23">
        <v>861843804</v>
      </c>
      <c r="AH70" s="23">
        <v>787483874</v>
      </c>
      <c r="AI70" s="23">
        <v>684643231</v>
      </c>
      <c r="AK70" s="34"/>
      <c r="AL70" s="34"/>
    </row>
    <row r="71" spans="1:38" x14ac:dyDescent="0.25">
      <c r="B71" s="4" t="s">
        <v>1</v>
      </c>
      <c r="C71" s="4" t="s">
        <v>1</v>
      </c>
      <c r="D71" s="4" t="s">
        <v>1</v>
      </c>
      <c r="E71" s="4" t="s">
        <v>1</v>
      </c>
      <c r="F71" s="4" t="s">
        <v>1</v>
      </c>
      <c r="G71" s="4" t="s">
        <v>1</v>
      </c>
      <c r="H71" s="4" t="s">
        <v>1</v>
      </c>
      <c r="I71" s="4" t="s">
        <v>1</v>
      </c>
      <c r="J71" s="4" t="s">
        <v>1</v>
      </c>
      <c r="K71" s="4" t="s">
        <v>1</v>
      </c>
      <c r="L71" s="4" t="s">
        <v>1</v>
      </c>
      <c r="M71" s="4" t="s">
        <v>1</v>
      </c>
      <c r="N71" s="4" t="s">
        <v>1</v>
      </c>
      <c r="O71" s="4" t="s">
        <v>1</v>
      </c>
      <c r="P71" s="4" t="s">
        <v>1</v>
      </c>
      <c r="Q71" s="4" t="s">
        <v>1</v>
      </c>
      <c r="R71" s="4" t="s">
        <v>1</v>
      </c>
      <c r="S71" s="4" t="s">
        <v>1</v>
      </c>
      <c r="T71" s="4" t="s">
        <v>1</v>
      </c>
      <c r="U71" s="4" t="s">
        <v>1</v>
      </c>
      <c r="V71" s="4" t="s">
        <v>1</v>
      </c>
      <c r="W71" s="4" t="s">
        <v>1</v>
      </c>
      <c r="X71" s="4" t="s">
        <v>1</v>
      </c>
      <c r="Y71" s="4" t="s">
        <v>1</v>
      </c>
      <c r="Z71" s="4" t="s">
        <v>1</v>
      </c>
      <c r="AA71" s="4" t="s">
        <v>1</v>
      </c>
      <c r="AB71" s="4" t="s">
        <v>1</v>
      </c>
      <c r="AC71" s="4" t="s">
        <v>1</v>
      </c>
      <c r="AD71" s="4" t="s">
        <v>1</v>
      </c>
      <c r="AE71" s="4" t="s">
        <v>1</v>
      </c>
      <c r="AF71" s="4" t="s">
        <v>1</v>
      </c>
      <c r="AG71" s="4" t="s">
        <v>1</v>
      </c>
      <c r="AH71" s="25"/>
      <c r="AI71" s="4" t="s">
        <v>1</v>
      </c>
    </row>
    <row r="72" spans="1:38" ht="18" x14ac:dyDescent="0.25">
      <c r="A72" s="1" t="s">
        <v>34</v>
      </c>
      <c r="B72" s="2" t="s">
        <v>1</v>
      </c>
      <c r="C72" s="52">
        <v>2011</v>
      </c>
      <c r="D72" s="53"/>
      <c r="E72" s="53"/>
      <c r="F72" s="54"/>
      <c r="G72" s="52">
        <v>2012</v>
      </c>
      <c r="H72" s="53"/>
      <c r="I72" s="53"/>
      <c r="J72" s="54"/>
      <c r="K72" s="52">
        <v>2013</v>
      </c>
      <c r="L72" s="53"/>
      <c r="M72" s="53"/>
      <c r="N72" s="54"/>
      <c r="O72" s="52">
        <v>2014</v>
      </c>
      <c r="P72" s="53"/>
      <c r="Q72" s="53"/>
      <c r="R72" s="54"/>
      <c r="S72" s="52">
        <v>2015</v>
      </c>
      <c r="T72" s="53"/>
      <c r="U72" s="53"/>
      <c r="V72" s="54"/>
      <c r="W72" s="52">
        <v>2016</v>
      </c>
      <c r="X72" s="53"/>
      <c r="Y72" s="53"/>
      <c r="Z72" s="54"/>
      <c r="AA72" s="52">
        <v>2017</v>
      </c>
      <c r="AB72" s="53"/>
      <c r="AC72" s="53"/>
      <c r="AD72" s="54"/>
      <c r="AE72" s="50">
        <v>2018</v>
      </c>
      <c r="AF72" s="51"/>
      <c r="AG72" s="51"/>
      <c r="AH72" s="51"/>
      <c r="AI72" s="33">
        <v>2019</v>
      </c>
    </row>
    <row r="73" spans="1:38" x14ac:dyDescent="0.25">
      <c r="A73" s="4" t="s">
        <v>1</v>
      </c>
      <c r="B73" s="4" t="s">
        <v>1</v>
      </c>
      <c r="C73" s="4" t="s">
        <v>68</v>
      </c>
      <c r="D73" s="4" t="s">
        <v>5</v>
      </c>
      <c r="E73" s="4" t="s">
        <v>6</v>
      </c>
      <c r="F73" s="4" t="s">
        <v>7</v>
      </c>
      <c r="G73" s="4" t="s">
        <v>69</v>
      </c>
      <c r="H73" s="4" t="s">
        <v>5</v>
      </c>
      <c r="I73" s="4" t="s">
        <v>6</v>
      </c>
      <c r="J73" s="4" t="s">
        <v>7</v>
      </c>
      <c r="K73" s="4" t="s">
        <v>70</v>
      </c>
      <c r="L73" s="4" t="s">
        <v>5</v>
      </c>
      <c r="M73" s="4" t="s">
        <v>6</v>
      </c>
      <c r="N73" s="4" t="s">
        <v>7</v>
      </c>
      <c r="O73" s="4" t="s">
        <v>71</v>
      </c>
      <c r="P73" s="4" t="s">
        <v>5</v>
      </c>
      <c r="Q73" s="4" t="s">
        <v>6</v>
      </c>
      <c r="R73" s="4" t="s">
        <v>7</v>
      </c>
      <c r="S73" s="4" t="s">
        <v>72</v>
      </c>
      <c r="T73" s="4" t="s">
        <v>5</v>
      </c>
      <c r="U73" s="4" t="s">
        <v>6</v>
      </c>
      <c r="V73" s="4" t="s">
        <v>7</v>
      </c>
      <c r="W73" s="4" t="s">
        <v>73</v>
      </c>
      <c r="X73" s="4" t="s">
        <v>5</v>
      </c>
      <c r="Y73" s="4" t="s">
        <v>6</v>
      </c>
      <c r="Z73" s="4" t="s">
        <v>7</v>
      </c>
      <c r="AA73" s="4" t="s">
        <v>74</v>
      </c>
      <c r="AB73" s="4" t="s">
        <v>5</v>
      </c>
      <c r="AC73" s="4" t="s">
        <v>6</v>
      </c>
      <c r="AD73" s="4" t="s">
        <v>7</v>
      </c>
      <c r="AE73" s="4" t="s">
        <v>75</v>
      </c>
      <c r="AF73" s="4" t="s">
        <v>5</v>
      </c>
      <c r="AG73" s="4" t="s">
        <v>6</v>
      </c>
      <c r="AH73" s="25" t="s">
        <v>7</v>
      </c>
      <c r="AI73" s="25" t="s">
        <v>4</v>
      </c>
    </row>
    <row r="74" spans="1:38" x14ac:dyDescent="0.25">
      <c r="A74" s="4" t="s">
        <v>35</v>
      </c>
      <c r="B74" s="4" t="s">
        <v>1</v>
      </c>
      <c r="C74" s="25">
        <v>88.48</v>
      </c>
      <c r="D74" s="25">
        <v>87.8</v>
      </c>
      <c r="E74" s="25">
        <v>87</v>
      </c>
      <c r="F74" s="25">
        <v>86.6</v>
      </c>
      <c r="G74" s="25">
        <v>86.8</v>
      </c>
      <c r="H74" s="25">
        <v>86.78</v>
      </c>
      <c r="I74" s="25">
        <v>83.48</v>
      </c>
      <c r="J74" s="25">
        <v>84.27</v>
      </c>
      <c r="K74" s="25">
        <v>83.6</v>
      </c>
      <c r="L74" s="25">
        <v>83.81</v>
      </c>
      <c r="M74" s="25">
        <v>80.239999999999995</v>
      </c>
      <c r="N74" s="25">
        <v>81.84</v>
      </c>
      <c r="O74" s="25">
        <v>82.83</v>
      </c>
      <c r="P74" s="25">
        <v>80.400000000000006</v>
      </c>
      <c r="Q74" s="25">
        <v>82.03</v>
      </c>
      <c r="R74" s="25">
        <v>82.38</v>
      </c>
      <c r="S74" s="25">
        <v>82.86</v>
      </c>
      <c r="T74" s="25">
        <v>82.75</v>
      </c>
      <c r="U74" s="25">
        <v>81.8</v>
      </c>
      <c r="V74" s="25">
        <v>78.87</v>
      </c>
      <c r="W74" s="25">
        <v>72.87</v>
      </c>
      <c r="X74" s="25">
        <v>70.83</v>
      </c>
      <c r="Y74" s="25">
        <v>69.98</v>
      </c>
      <c r="Z74" s="25">
        <v>70.34</v>
      </c>
      <c r="AA74" s="25">
        <v>71.489999999999995</v>
      </c>
      <c r="AB74" s="25">
        <v>70.290000000000006</v>
      </c>
      <c r="AC74" s="25">
        <v>69.510000000000005</v>
      </c>
      <c r="AD74" s="25">
        <v>68.98</v>
      </c>
      <c r="AE74" s="25">
        <v>70.099999999999994</v>
      </c>
      <c r="AF74" s="25">
        <v>70.02</v>
      </c>
      <c r="AG74" s="25">
        <v>68.41</v>
      </c>
      <c r="AH74" s="25">
        <v>65.88</v>
      </c>
      <c r="AI74" s="25">
        <v>65.989999999999995</v>
      </c>
    </row>
    <row r="75" spans="1:38" ht="11.25" customHeight="1" x14ac:dyDescent="0.25">
      <c r="A75"/>
    </row>
    <row r="76" spans="1:38" ht="18" x14ac:dyDescent="0.25">
      <c r="A76" s="1" t="s">
        <v>36</v>
      </c>
      <c r="B76" s="2" t="s">
        <v>1</v>
      </c>
      <c r="C76" s="52">
        <v>2011</v>
      </c>
      <c r="D76" s="53"/>
      <c r="E76" s="53"/>
      <c r="F76" s="54"/>
      <c r="G76" s="52">
        <v>2012</v>
      </c>
      <c r="H76" s="53"/>
      <c r="I76" s="53"/>
      <c r="J76" s="54"/>
      <c r="K76" s="52">
        <v>2013</v>
      </c>
      <c r="L76" s="53"/>
      <c r="M76" s="53"/>
      <c r="N76" s="54"/>
      <c r="O76" s="52">
        <v>2014</v>
      </c>
      <c r="P76" s="53"/>
      <c r="Q76" s="53"/>
      <c r="R76" s="54"/>
      <c r="S76" s="52">
        <v>2015</v>
      </c>
      <c r="T76" s="53"/>
      <c r="U76" s="53"/>
      <c r="V76" s="54"/>
      <c r="W76" s="52">
        <v>2016</v>
      </c>
      <c r="X76" s="53"/>
      <c r="Y76" s="53"/>
      <c r="Z76" s="54"/>
      <c r="AA76" s="52">
        <v>2017</v>
      </c>
      <c r="AB76" s="53"/>
      <c r="AC76" s="53"/>
      <c r="AD76" s="54"/>
      <c r="AE76" s="48">
        <v>2018</v>
      </c>
      <c r="AF76" s="49"/>
      <c r="AG76" s="49"/>
      <c r="AH76" s="49"/>
      <c r="AI76" s="33">
        <v>2019</v>
      </c>
    </row>
    <row r="77" spans="1:38" x14ac:dyDescent="0.25">
      <c r="A77" s="4" t="s">
        <v>1</v>
      </c>
      <c r="B77" s="4" t="s">
        <v>1</v>
      </c>
      <c r="C77" s="4" t="s">
        <v>68</v>
      </c>
      <c r="D77" s="4" t="s">
        <v>5</v>
      </c>
      <c r="E77" s="4" t="s">
        <v>6</v>
      </c>
      <c r="F77" s="4" t="s">
        <v>7</v>
      </c>
      <c r="G77" s="4" t="s">
        <v>69</v>
      </c>
      <c r="H77" s="4" t="s">
        <v>5</v>
      </c>
      <c r="I77" s="4" t="s">
        <v>6</v>
      </c>
      <c r="J77" s="4" t="s">
        <v>7</v>
      </c>
      <c r="K77" s="4" t="s">
        <v>70</v>
      </c>
      <c r="L77" s="4" t="s">
        <v>5</v>
      </c>
      <c r="M77" s="4" t="s">
        <v>6</v>
      </c>
      <c r="N77" s="4" t="s">
        <v>7</v>
      </c>
      <c r="O77" s="4" t="s">
        <v>71</v>
      </c>
      <c r="P77" s="4" t="s">
        <v>5</v>
      </c>
      <c r="Q77" s="4" t="s">
        <v>6</v>
      </c>
      <c r="R77" s="4" t="s">
        <v>7</v>
      </c>
      <c r="S77" s="4" t="s">
        <v>72</v>
      </c>
      <c r="T77" s="4" t="s">
        <v>5</v>
      </c>
      <c r="U77" s="4" t="s">
        <v>6</v>
      </c>
      <c r="V77" s="4" t="s">
        <v>7</v>
      </c>
      <c r="W77" s="4" t="s">
        <v>73</v>
      </c>
      <c r="X77" s="4" t="s">
        <v>5</v>
      </c>
      <c r="Y77" s="4" t="s">
        <v>6</v>
      </c>
      <c r="Z77" s="4" t="s">
        <v>7</v>
      </c>
      <c r="AA77" s="4" t="s">
        <v>74</v>
      </c>
      <c r="AB77" s="4" t="s">
        <v>5</v>
      </c>
      <c r="AC77" s="4" t="s">
        <v>6</v>
      </c>
      <c r="AD77" s="4" t="s">
        <v>7</v>
      </c>
      <c r="AE77" s="4" t="s">
        <v>75</v>
      </c>
      <c r="AF77" s="4" t="s">
        <v>5</v>
      </c>
      <c r="AG77" s="4" t="s">
        <v>6</v>
      </c>
      <c r="AH77" s="25" t="s">
        <v>7</v>
      </c>
      <c r="AI77" s="25" t="s">
        <v>4</v>
      </c>
    </row>
    <row r="78" spans="1:38" x14ac:dyDescent="0.25">
      <c r="A78" s="4" t="s">
        <v>19</v>
      </c>
      <c r="B78" s="4" t="s">
        <v>1</v>
      </c>
      <c r="C78" s="25">
        <v>44.57</v>
      </c>
      <c r="D78" s="25">
        <v>30.14</v>
      </c>
      <c r="E78" s="25">
        <v>44.16</v>
      </c>
      <c r="F78" s="25">
        <v>45.45</v>
      </c>
      <c r="G78" s="25">
        <v>39.68</v>
      </c>
      <c r="H78" s="25">
        <v>43.15</v>
      </c>
      <c r="I78" s="25">
        <v>30.58</v>
      </c>
      <c r="J78" s="25">
        <v>23.16</v>
      </c>
      <c r="K78" s="25">
        <v>29.14</v>
      </c>
      <c r="L78" s="25">
        <v>27.78</v>
      </c>
      <c r="M78" s="25">
        <v>26.97</v>
      </c>
      <c r="N78" s="25">
        <v>21.59</v>
      </c>
      <c r="O78" s="25">
        <v>18.52</v>
      </c>
      <c r="P78" s="25">
        <v>19.91</v>
      </c>
      <c r="Q78" s="25">
        <v>15.16</v>
      </c>
      <c r="R78" s="25">
        <v>19.04</v>
      </c>
      <c r="S78" s="25">
        <v>24.88</v>
      </c>
      <c r="T78" s="25">
        <v>21.9</v>
      </c>
      <c r="U78" s="25">
        <v>33.51</v>
      </c>
      <c r="V78" s="25">
        <v>20.7</v>
      </c>
      <c r="W78" s="25">
        <v>17.25</v>
      </c>
      <c r="X78" s="25">
        <v>13.83</v>
      </c>
      <c r="Y78" s="25">
        <v>17.53</v>
      </c>
      <c r="Z78" s="25">
        <v>18.309999999999999</v>
      </c>
      <c r="AA78" s="25">
        <v>34.76</v>
      </c>
      <c r="AB78" s="25">
        <v>30.84</v>
      </c>
      <c r="AC78" s="25">
        <v>36.82</v>
      </c>
      <c r="AD78" s="25">
        <v>34.15</v>
      </c>
      <c r="AE78" s="25">
        <v>33.97</v>
      </c>
      <c r="AF78" s="25">
        <v>29.93</v>
      </c>
      <c r="AG78" s="25">
        <v>29.61</v>
      </c>
      <c r="AH78" s="25">
        <v>30.67</v>
      </c>
      <c r="AI78" s="25">
        <v>28.46</v>
      </c>
    </row>
    <row r="79" spans="1:38" ht="14.1" customHeight="1" x14ac:dyDescent="0.25">
      <c r="A79"/>
    </row>
    <row r="80" spans="1:38" ht="18" x14ac:dyDescent="0.25">
      <c r="A80" s="1" t="s">
        <v>37</v>
      </c>
      <c r="B80" s="2" t="s">
        <v>1</v>
      </c>
      <c r="C80" s="52">
        <v>2011</v>
      </c>
      <c r="D80" s="53"/>
      <c r="E80" s="53"/>
      <c r="F80" s="54"/>
      <c r="G80" s="52">
        <v>2012</v>
      </c>
      <c r="H80" s="53"/>
      <c r="I80" s="53"/>
      <c r="J80" s="54"/>
      <c r="K80" s="52">
        <v>2013</v>
      </c>
      <c r="L80" s="53"/>
      <c r="M80" s="53"/>
      <c r="N80" s="54"/>
      <c r="O80" s="52">
        <v>2014</v>
      </c>
      <c r="P80" s="53"/>
      <c r="Q80" s="53"/>
      <c r="R80" s="54"/>
      <c r="S80" s="52">
        <v>2015</v>
      </c>
      <c r="T80" s="53"/>
      <c r="U80" s="53"/>
      <c r="V80" s="54"/>
      <c r="W80" s="52">
        <v>2016</v>
      </c>
      <c r="X80" s="53"/>
      <c r="Y80" s="53"/>
      <c r="Z80" s="54"/>
      <c r="AA80" s="52">
        <v>2017</v>
      </c>
      <c r="AB80" s="53"/>
      <c r="AC80" s="53"/>
      <c r="AD80" s="54"/>
      <c r="AE80" s="48">
        <v>2018</v>
      </c>
      <c r="AF80" s="49"/>
      <c r="AG80" s="49"/>
      <c r="AH80" s="49"/>
      <c r="AI80" s="33">
        <v>2019</v>
      </c>
    </row>
    <row r="81" spans="1:35" x14ac:dyDescent="0.25">
      <c r="A81" s="4" t="s">
        <v>1</v>
      </c>
      <c r="B81" s="4" t="s">
        <v>1</v>
      </c>
      <c r="C81" s="4" t="s">
        <v>68</v>
      </c>
      <c r="D81" s="4" t="s">
        <v>5</v>
      </c>
      <c r="E81" s="4" t="s">
        <v>6</v>
      </c>
      <c r="F81" s="4" t="s">
        <v>7</v>
      </c>
      <c r="G81" s="4" t="s">
        <v>69</v>
      </c>
      <c r="H81" s="4" t="s">
        <v>5</v>
      </c>
      <c r="I81" s="4" t="s">
        <v>6</v>
      </c>
      <c r="J81" s="4" t="s">
        <v>7</v>
      </c>
      <c r="K81" s="4" t="s">
        <v>70</v>
      </c>
      <c r="L81" s="4" t="s">
        <v>5</v>
      </c>
      <c r="M81" s="4" t="s">
        <v>6</v>
      </c>
      <c r="N81" s="4" t="s">
        <v>7</v>
      </c>
      <c r="O81" s="4" t="s">
        <v>71</v>
      </c>
      <c r="P81" s="4" t="s">
        <v>5</v>
      </c>
      <c r="Q81" s="4" t="s">
        <v>6</v>
      </c>
      <c r="R81" s="4" t="s">
        <v>7</v>
      </c>
      <c r="S81" s="4" t="s">
        <v>72</v>
      </c>
      <c r="T81" s="4" t="s">
        <v>5</v>
      </c>
      <c r="U81" s="4" t="s">
        <v>6</v>
      </c>
      <c r="V81" s="4" t="s">
        <v>7</v>
      </c>
      <c r="W81" s="4" t="s">
        <v>73</v>
      </c>
      <c r="X81" s="4" t="s">
        <v>5</v>
      </c>
      <c r="Y81" s="4" t="s">
        <v>6</v>
      </c>
      <c r="Z81" s="4" t="s">
        <v>7</v>
      </c>
      <c r="AA81" s="4" t="s">
        <v>74</v>
      </c>
      <c r="AB81" s="4" t="s">
        <v>5</v>
      </c>
      <c r="AC81" s="4" t="s">
        <v>6</v>
      </c>
      <c r="AD81" s="4" t="s">
        <v>7</v>
      </c>
      <c r="AE81" s="4" t="s">
        <v>75</v>
      </c>
      <c r="AF81" s="4" t="s">
        <v>5</v>
      </c>
      <c r="AG81" s="4" t="s">
        <v>6</v>
      </c>
      <c r="AH81" s="25" t="s">
        <v>7</v>
      </c>
      <c r="AI81" s="25" t="s">
        <v>4</v>
      </c>
    </row>
    <row r="82" spans="1:35" x14ac:dyDescent="0.25">
      <c r="A82" s="4" t="s">
        <v>20</v>
      </c>
      <c r="B82" s="4" t="s">
        <v>1</v>
      </c>
      <c r="C82" s="25">
        <v>19.649999999999999</v>
      </c>
      <c r="D82" s="25">
        <v>19.649999999999999</v>
      </c>
      <c r="E82" s="25">
        <v>19.649999999999999</v>
      </c>
      <c r="F82" s="25">
        <v>19.649999999999999</v>
      </c>
      <c r="G82" s="25">
        <v>19.649999999999999</v>
      </c>
      <c r="H82" s="25">
        <v>19.649999999999999</v>
      </c>
      <c r="I82" s="25">
        <v>19.649999999999999</v>
      </c>
      <c r="J82" s="25">
        <v>32.11</v>
      </c>
      <c r="K82" s="25">
        <v>34.65</v>
      </c>
      <c r="L82" s="25">
        <v>37.1</v>
      </c>
      <c r="M82" s="25">
        <v>41.86</v>
      </c>
      <c r="N82" s="25">
        <v>52.18</v>
      </c>
      <c r="O82" s="25">
        <v>38.159999999999997</v>
      </c>
      <c r="P82" s="25">
        <v>34.32</v>
      </c>
      <c r="Q82" s="25">
        <v>40.53</v>
      </c>
      <c r="R82" s="25">
        <v>36.840000000000003</v>
      </c>
      <c r="S82" s="25">
        <v>37.26</v>
      </c>
      <c r="T82" s="25">
        <v>50.63</v>
      </c>
      <c r="U82" s="25">
        <v>51.06</v>
      </c>
      <c r="V82" s="25">
        <v>46.56</v>
      </c>
      <c r="W82" s="25">
        <v>52.89</v>
      </c>
      <c r="X82" s="25">
        <v>31.78</v>
      </c>
      <c r="Y82" s="25">
        <v>30.2</v>
      </c>
      <c r="Z82" s="25">
        <v>30.71</v>
      </c>
      <c r="AA82" s="25">
        <v>30.11</v>
      </c>
      <c r="AB82" s="25">
        <v>30.23</v>
      </c>
      <c r="AC82" s="25">
        <v>30.39</v>
      </c>
      <c r="AD82" s="25">
        <v>30.9</v>
      </c>
      <c r="AE82" s="25">
        <v>30.9</v>
      </c>
      <c r="AF82" s="25">
        <v>31.53</v>
      </c>
      <c r="AG82" s="25">
        <v>32.200000000000003</v>
      </c>
      <c r="AH82" s="25">
        <v>34.049999999999997</v>
      </c>
      <c r="AI82" s="25">
        <v>36.32</v>
      </c>
    </row>
    <row r="83" spans="1:35" ht="12.6" customHeight="1" x14ac:dyDescent="0.25">
      <c r="A83"/>
    </row>
    <row r="84" spans="1:35" ht="18" x14ac:dyDescent="0.25">
      <c r="A84" s="1" t="s">
        <v>38</v>
      </c>
      <c r="B84" s="2" t="s">
        <v>1</v>
      </c>
      <c r="C84" s="52">
        <v>2011</v>
      </c>
      <c r="D84" s="53"/>
      <c r="E84" s="53"/>
      <c r="F84" s="54"/>
      <c r="G84" s="52">
        <v>2012</v>
      </c>
      <c r="H84" s="53"/>
      <c r="I84" s="53"/>
      <c r="J84" s="54"/>
      <c r="K84" s="52">
        <v>2013</v>
      </c>
      <c r="L84" s="53"/>
      <c r="M84" s="53"/>
      <c r="N84" s="54"/>
      <c r="O84" s="52">
        <v>2014</v>
      </c>
      <c r="P84" s="53"/>
      <c r="Q84" s="53"/>
      <c r="R84" s="54"/>
      <c r="S84" s="52">
        <v>2015</v>
      </c>
      <c r="T84" s="53"/>
      <c r="U84" s="53"/>
      <c r="V84" s="54"/>
      <c r="W84" s="52">
        <v>2016</v>
      </c>
      <c r="X84" s="53"/>
      <c r="Y84" s="53"/>
      <c r="Z84" s="54"/>
      <c r="AA84" s="52">
        <v>2017</v>
      </c>
      <c r="AB84" s="53"/>
      <c r="AC84" s="53"/>
      <c r="AD84" s="54"/>
      <c r="AE84" s="48">
        <v>2018</v>
      </c>
      <c r="AF84" s="49"/>
      <c r="AG84" s="49"/>
      <c r="AH84" s="49"/>
      <c r="AI84" s="33">
        <v>2019</v>
      </c>
    </row>
    <row r="85" spans="1:35" x14ac:dyDescent="0.25">
      <c r="A85" s="4" t="s">
        <v>1</v>
      </c>
      <c r="B85" s="4" t="s">
        <v>1</v>
      </c>
      <c r="C85" s="4" t="s">
        <v>68</v>
      </c>
      <c r="D85" s="4" t="s">
        <v>5</v>
      </c>
      <c r="E85" s="4" t="s">
        <v>6</v>
      </c>
      <c r="F85" s="4" t="s">
        <v>7</v>
      </c>
      <c r="G85" s="4" t="s">
        <v>69</v>
      </c>
      <c r="H85" s="4" t="s">
        <v>5</v>
      </c>
      <c r="I85" s="4" t="s">
        <v>6</v>
      </c>
      <c r="J85" s="4" t="s">
        <v>7</v>
      </c>
      <c r="K85" s="4" t="s">
        <v>70</v>
      </c>
      <c r="L85" s="4" t="s">
        <v>5</v>
      </c>
      <c r="M85" s="4" t="s">
        <v>6</v>
      </c>
      <c r="N85" s="4" t="s">
        <v>7</v>
      </c>
      <c r="O85" s="4" t="s">
        <v>71</v>
      </c>
      <c r="P85" s="4" t="s">
        <v>5</v>
      </c>
      <c r="Q85" s="4" t="s">
        <v>6</v>
      </c>
      <c r="R85" s="4" t="s">
        <v>7</v>
      </c>
      <c r="S85" s="4" t="s">
        <v>72</v>
      </c>
      <c r="T85" s="4" t="s">
        <v>5</v>
      </c>
      <c r="U85" s="4" t="s">
        <v>6</v>
      </c>
      <c r="V85" s="4" t="s">
        <v>7</v>
      </c>
      <c r="W85" s="4" t="s">
        <v>73</v>
      </c>
      <c r="X85" s="4" t="s">
        <v>5</v>
      </c>
      <c r="Y85" s="4" t="s">
        <v>6</v>
      </c>
      <c r="Z85" s="4" t="s">
        <v>7</v>
      </c>
      <c r="AA85" s="4" t="s">
        <v>74</v>
      </c>
      <c r="AB85" s="4" t="s">
        <v>5</v>
      </c>
      <c r="AC85" s="4" t="s">
        <v>6</v>
      </c>
      <c r="AD85" s="4" t="s">
        <v>7</v>
      </c>
      <c r="AE85" s="4" t="s">
        <v>75</v>
      </c>
      <c r="AF85" s="4" t="s">
        <v>5</v>
      </c>
      <c r="AG85" s="4" t="s">
        <v>6</v>
      </c>
      <c r="AH85" s="25" t="s">
        <v>7</v>
      </c>
      <c r="AI85" s="25" t="s">
        <v>4</v>
      </c>
    </row>
    <row r="86" spans="1:35" x14ac:dyDescent="0.25">
      <c r="A86" s="4" t="s">
        <v>8</v>
      </c>
      <c r="B86" s="4" t="s">
        <v>1</v>
      </c>
      <c r="C86" s="4" t="s">
        <v>1</v>
      </c>
      <c r="D86" s="4" t="s">
        <v>1</v>
      </c>
      <c r="E86" s="4" t="s">
        <v>1</v>
      </c>
      <c r="F86" s="4" t="s">
        <v>1</v>
      </c>
      <c r="G86" s="4" t="s">
        <v>1</v>
      </c>
      <c r="H86" s="4" t="s">
        <v>1</v>
      </c>
      <c r="I86" s="4" t="s">
        <v>1</v>
      </c>
      <c r="J86" s="4" t="s">
        <v>1</v>
      </c>
      <c r="K86" s="4" t="s">
        <v>1</v>
      </c>
      <c r="L86" s="25">
        <v>32.15</v>
      </c>
      <c r="M86" s="25">
        <v>14.82</v>
      </c>
      <c r="N86" s="25">
        <v>15.85</v>
      </c>
      <c r="O86" s="25">
        <v>15.99</v>
      </c>
      <c r="P86" s="25">
        <v>16.579999999999998</v>
      </c>
      <c r="Q86" s="25">
        <v>22.07</v>
      </c>
      <c r="R86" s="25">
        <v>24.73</v>
      </c>
      <c r="S86" s="25">
        <v>25.91</v>
      </c>
      <c r="T86" s="25">
        <v>21.26</v>
      </c>
      <c r="U86" s="25">
        <v>19.3</v>
      </c>
      <c r="V86" s="25">
        <v>22.06</v>
      </c>
      <c r="W86" s="25">
        <v>23.84</v>
      </c>
      <c r="X86" s="25">
        <v>26.3</v>
      </c>
      <c r="Y86" s="25">
        <v>39.71</v>
      </c>
      <c r="Z86" s="25">
        <v>41.27</v>
      </c>
      <c r="AA86" s="25">
        <v>44.65</v>
      </c>
      <c r="AB86" s="25">
        <v>40.270000000000003</v>
      </c>
      <c r="AC86" s="25">
        <v>38.22</v>
      </c>
      <c r="AD86" s="25">
        <v>37.549999999999997</v>
      </c>
      <c r="AE86" s="25">
        <v>38.880000000000003</v>
      </c>
      <c r="AF86" s="25">
        <v>43.04</v>
      </c>
      <c r="AG86" s="25">
        <v>40.39</v>
      </c>
      <c r="AH86" s="25">
        <v>41.44</v>
      </c>
      <c r="AI86" s="25">
        <v>44.27</v>
      </c>
    </row>
    <row r="87" spans="1:35" ht="9" customHeight="1" x14ac:dyDescent="0.25">
      <c r="A87"/>
    </row>
    <row r="88" spans="1:35" ht="18" x14ac:dyDescent="0.25">
      <c r="A88" s="1" t="s">
        <v>39</v>
      </c>
      <c r="B88" s="2" t="s">
        <v>1</v>
      </c>
      <c r="C88" s="52">
        <v>2011</v>
      </c>
      <c r="D88" s="53"/>
      <c r="E88" s="53"/>
      <c r="F88" s="54"/>
      <c r="G88" s="52">
        <v>2012</v>
      </c>
      <c r="H88" s="53"/>
      <c r="I88" s="53"/>
      <c r="J88" s="54"/>
      <c r="K88" s="52">
        <v>2013</v>
      </c>
      <c r="L88" s="53"/>
      <c r="M88" s="53"/>
      <c r="N88" s="54"/>
      <c r="O88" s="52">
        <v>2014</v>
      </c>
      <c r="P88" s="53"/>
      <c r="Q88" s="53"/>
      <c r="R88" s="54"/>
      <c r="S88" s="52">
        <v>2015</v>
      </c>
      <c r="T88" s="53"/>
      <c r="U88" s="53"/>
      <c r="V88" s="54"/>
      <c r="W88" s="52">
        <v>2016</v>
      </c>
      <c r="X88" s="53"/>
      <c r="Y88" s="53"/>
      <c r="Z88" s="54"/>
      <c r="AA88" s="52">
        <v>2017</v>
      </c>
      <c r="AB88" s="53"/>
      <c r="AC88" s="53"/>
      <c r="AD88" s="54"/>
      <c r="AE88" s="48">
        <v>2018</v>
      </c>
      <c r="AF88" s="49"/>
      <c r="AG88" s="49"/>
      <c r="AH88" s="49"/>
      <c r="AI88" s="33">
        <v>2019</v>
      </c>
    </row>
    <row r="89" spans="1:35" x14ac:dyDescent="0.25">
      <c r="A89" s="4" t="s">
        <v>1</v>
      </c>
      <c r="B89" s="4" t="s">
        <v>1</v>
      </c>
      <c r="C89" s="4" t="s">
        <v>68</v>
      </c>
      <c r="D89" s="4" t="s">
        <v>5</v>
      </c>
      <c r="E89" s="4" t="s">
        <v>6</v>
      </c>
      <c r="F89" s="4" t="s">
        <v>7</v>
      </c>
      <c r="G89" s="4" t="s">
        <v>69</v>
      </c>
      <c r="H89" s="4" t="s">
        <v>5</v>
      </c>
      <c r="I89" s="4" t="s">
        <v>6</v>
      </c>
      <c r="J89" s="4" t="s">
        <v>7</v>
      </c>
      <c r="K89" s="4" t="s">
        <v>70</v>
      </c>
      <c r="L89" s="4" t="s">
        <v>5</v>
      </c>
      <c r="M89" s="4" t="s">
        <v>6</v>
      </c>
      <c r="N89" s="4" t="s">
        <v>7</v>
      </c>
      <c r="O89" s="4" t="s">
        <v>71</v>
      </c>
      <c r="P89" s="4" t="s">
        <v>5</v>
      </c>
      <c r="Q89" s="4" t="s">
        <v>6</v>
      </c>
      <c r="R89" s="4" t="s">
        <v>7</v>
      </c>
      <c r="S89" s="4" t="s">
        <v>72</v>
      </c>
      <c r="T89" s="4" t="s">
        <v>5</v>
      </c>
      <c r="U89" s="4" t="s">
        <v>6</v>
      </c>
      <c r="V89" s="4" t="s">
        <v>7</v>
      </c>
      <c r="W89" s="4" t="s">
        <v>73</v>
      </c>
      <c r="X89" s="4" t="s">
        <v>5</v>
      </c>
      <c r="Y89" s="4" t="s">
        <v>6</v>
      </c>
      <c r="Z89" s="4" t="s">
        <v>7</v>
      </c>
      <c r="AA89" s="4" t="s">
        <v>74</v>
      </c>
      <c r="AB89" s="4" t="s">
        <v>5</v>
      </c>
      <c r="AC89" s="4" t="s">
        <v>6</v>
      </c>
      <c r="AD89" s="4" t="s">
        <v>7</v>
      </c>
      <c r="AE89" s="4" t="s">
        <v>75</v>
      </c>
      <c r="AF89" s="4" t="s">
        <v>5</v>
      </c>
      <c r="AG89" s="4" t="s">
        <v>6</v>
      </c>
      <c r="AH89" s="25" t="s">
        <v>7</v>
      </c>
      <c r="AI89" s="25" t="s">
        <v>4</v>
      </c>
    </row>
    <row r="90" spans="1:35" x14ac:dyDescent="0.25">
      <c r="A90" s="4" t="s">
        <v>10</v>
      </c>
      <c r="B90" s="4" t="s">
        <v>1</v>
      </c>
      <c r="C90" s="25">
        <v>15.56</v>
      </c>
      <c r="D90" s="25">
        <v>15.56</v>
      </c>
      <c r="E90" s="25">
        <v>15.56</v>
      </c>
      <c r="F90" s="25">
        <v>15.56</v>
      </c>
      <c r="G90" s="25">
        <v>15.56</v>
      </c>
      <c r="H90" s="25">
        <v>15.56</v>
      </c>
      <c r="I90" s="25">
        <v>15.56</v>
      </c>
      <c r="J90" s="25">
        <v>15.56</v>
      </c>
      <c r="K90" s="25">
        <v>15.56</v>
      </c>
      <c r="L90" s="25">
        <v>25.06</v>
      </c>
      <c r="M90" s="25">
        <v>20.32</v>
      </c>
      <c r="N90" s="25">
        <v>23.42</v>
      </c>
      <c r="O90" s="25">
        <v>24.31</v>
      </c>
      <c r="P90" s="25">
        <v>26</v>
      </c>
      <c r="Q90" s="25">
        <v>39.65</v>
      </c>
      <c r="R90" s="25">
        <v>34.76</v>
      </c>
      <c r="S90" s="25">
        <v>33.17</v>
      </c>
      <c r="T90" s="25">
        <v>25.96</v>
      </c>
      <c r="U90" s="25">
        <v>24.2</v>
      </c>
      <c r="V90" s="25">
        <v>26.86</v>
      </c>
      <c r="W90" s="25">
        <v>26.17</v>
      </c>
      <c r="X90" s="25">
        <v>26.78</v>
      </c>
      <c r="Y90" s="25">
        <v>42.66</v>
      </c>
      <c r="Z90" s="25">
        <v>43.55</v>
      </c>
      <c r="AA90" s="25">
        <v>49.59</v>
      </c>
      <c r="AB90" s="25">
        <v>47.97</v>
      </c>
      <c r="AC90" s="25">
        <v>51.38</v>
      </c>
      <c r="AD90" s="25">
        <v>49.57</v>
      </c>
      <c r="AE90" s="25">
        <v>52.59</v>
      </c>
      <c r="AF90" s="25">
        <v>51.78</v>
      </c>
      <c r="AG90" s="25">
        <v>52.1</v>
      </c>
      <c r="AH90" s="25">
        <v>52.25</v>
      </c>
      <c r="AI90" s="25">
        <v>35.369999999999997</v>
      </c>
    </row>
    <row r="91" spans="1:35" ht="9.75" customHeight="1" x14ac:dyDescent="0.25">
      <c r="A91"/>
    </row>
    <row r="92" spans="1:35" x14ac:dyDescent="0.25">
      <c r="A92" s="2" t="s">
        <v>40</v>
      </c>
      <c r="B92" s="2" t="s">
        <v>1</v>
      </c>
      <c r="C92" s="52">
        <v>2011</v>
      </c>
      <c r="D92" s="53"/>
      <c r="E92" s="53"/>
      <c r="F92" s="54"/>
      <c r="G92" s="52">
        <v>2012</v>
      </c>
      <c r="H92" s="53"/>
      <c r="I92" s="53"/>
      <c r="J92" s="54"/>
      <c r="K92" s="52">
        <v>2013</v>
      </c>
      <c r="L92" s="53"/>
      <c r="M92" s="53"/>
      <c r="N92" s="54"/>
      <c r="O92" s="52">
        <v>2014</v>
      </c>
      <c r="P92" s="53"/>
      <c r="Q92" s="53"/>
      <c r="R92" s="54"/>
      <c r="S92" s="52">
        <v>2015</v>
      </c>
      <c r="T92" s="53"/>
      <c r="U92" s="53"/>
      <c r="V92" s="54"/>
      <c r="W92" s="52">
        <v>2016</v>
      </c>
      <c r="X92" s="53"/>
      <c r="Y92" s="53"/>
      <c r="Z92" s="54"/>
      <c r="AA92" s="52">
        <v>2017</v>
      </c>
      <c r="AB92" s="53"/>
      <c r="AC92" s="53"/>
      <c r="AD92" s="54"/>
      <c r="AE92" s="48">
        <v>2018</v>
      </c>
      <c r="AF92" s="49"/>
      <c r="AG92" s="49"/>
      <c r="AH92" s="49"/>
      <c r="AI92" s="33">
        <v>2019</v>
      </c>
    </row>
    <row r="93" spans="1:35" x14ac:dyDescent="0.25">
      <c r="A93" s="3" t="s">
        <v>1</v>
      </c>
      <c r="B93" s="4" t="s">
        <v>30</v>
      </c>
      <c r="C93" s="4" t="s">
        <v>68</v>
      </c>
      <c r="D93" s="4" t="s">
        <v>5</v>
      </c>
      <c r="E93" s="4" t="s">
        <v>6</v>
      </c>
      <c r="F93" s="4" t="s">
        <v>7</v>
      </c>
      <c r="G93" s="4" t="s">
        <v>69</v>
      </c>
      <c r="H93" s="4" t="s">
        <v>5</v>
      </c>
      <c r="I93" s="4" t="s">
        <v>6</v>
      </c>
      <c r="J93" s="4" t="s">
        <v>7</v>
      </c>
      <c r="K93" s="4" t="s">
        <v>70</v>
      </c>
      <c r="L93" s="4" t="s">
        <v>5</v>
      </c>
      <c r="M93" s="4" t="s">
        <v>6</v>
      </c>
      <c r="N93" s="4" t="s">
        <v>7</v>
      </c>
      <c r="O93" s="4" t="s">
        <v>71</v>
      </c>
      <c r="P93" s="4" t="s">
        <v>5</v>
      </c>
      <c r="Q93" s="4" t="s">
        <v>6</v>
      </c>
      <c r="R93" s="4" t="s">
        <v>7</v>
      </c>
      <c r="S93" s="4" t="s">
        <v>72</v>
      </c>
      <c r="T93" s="4" t="s">
        <v>5</v>
      </c>
      <c r="U93" s="4" t="s">
        <v>6</v>
      </c>
      <c r="V93" s="4" t="s">
        <v>7</v>
      </c>
      <c r="W93" s="4" t="s">
        <v>73</v>
      </c>
      <c r="X93" s="4" t="s">
        <v>5</v>
      </c>
      <c r="Y93" s="4" t="s">
        <v>6</v>
      </c>
      <c r="Z93" s="4" t="s">
        <v>7</v>
      </c>
      <c r="AA93" s="4" t="s">
        <v>74</v>
      </c>
      <c r="AB93" s="4" t="s">
        <v>5</v>
      </c>
      <c r="AC93" s="4" t="s">
        <v>6</v>
      </c>
      <c r="AD93" s="4" t="s">
        <v>7</v>
      </c>
      <c r="AE93" s="4" t="s">
        <v>75</v>
      </c>
      <c r="AF93" s="4" t="s">
        <v>5</v>
      </c>
      <c r="AG93" s="4" t="s">
        <v>6</v>
      </c>
      <c r="AH93" s="25" t="s">
        <v>7</v>
      </c>
      <c r="AI93" s="25" t="s">
        <v>4</v>
      </c>
    </row>
    <row r="94" spans="1:35" ht="25.5" x14ac:dyDescent="0.25">
      <c r="A94" s="4" t="s">
        <v>41</v>
      </c>
      <c r="B94" s="4" t="s">
        <v>32</v>
      </c>
      <c r="C94" s="23">
        <v>272081361</v>
      </c>
      <c r="D94" s="23">
        <v>296412229</v>
      </c>
      <c r="E94" s="23">
        <v>298637862</v>
      </c>
      <c r="F94" s="23">
        <v>277662760</v>
      </c>
      <c r="G94" s="23">
        <v>287550865</v>
      </c>
      <c r="H94" s="23">
        <v>294112710</v>
      </c>
      <c r="I94" s="23">
        <v>288856701</v>
      </c>
      <c r="J94" s="23">
        <v>293544957</v>
      </c>
      <c r="K94" s="23">
        <v>302716667</v>
      </c>
      <c r="L94" s="23">
        <v>320285638</v>
      </c>
      <c r="M94" s="23">
        <v>363387769</v>
      </c>
      <c r="N94" s="23">
        <v>364206745</v>
      </c>
      <c r="O94" s="23">
        <v>326890428</v>
      </c>
      <c r="P94" s="23">
        <v>343289336</v>
      </c>
      <c r="Q94" s="23">
        <v>373902147</v>
      </c>
      <c r="R94" s="23">
        <v>358062252</v>
      </c>
      <c r="S94" s="23">
        <v>357922528</v>
      </c>
      <c r="T94" s="23">
        <v>396276796</v>
      </c>
      <c r="U94" s="23">
        <v>422018170</v>
      </c>
      <c r="V94" s="23">
        <v>386683676</v>
      </c>
      <c r="W94" s="23">
        <v>460406635</v>
      </c>
      <c r="X94" s="23">
        <v>497256987</v>
      </c>
      <c r="Y94" s="23">
        <v>500554777</v>
      </c>
      <c r="Z94" s="23">
        <v>509159348</v>
      </c>
      <c r="AA94" s="23">
        <v>488236533</v>
      </c>
      <c r="AB94" s="23">
        <v>540628586</v>
      </c>
      <c r="AC94" s="23">
        <v>569764259</v>
      </c>
      <c r="AD94" s="23">
        <v>517230108</v>
      </c>
      <c r="AE94" s="23">
        <v>534913558</v>
      </c>
      <c r="AF94" s="23">
        <v>556406667</v>
      </c>
      <c r="AG94" s="23">
        <v>585481480</v>
      </c>
      <c r="AH94" s="23">
        <v>607818512</v>
      </c>
      <c r="AI94" s="23">
        <v>621334112</v>
      </c>
    </row>
    <row r="95" spans="1:35" x14ac:dyDescent="0.25">
      <c r="A95" s="4" t="s">
        <v>1</v>
      </c>
      <c r="B95" s="4" t="s">
        <v>1</v>
      </c>
      <c r="C95" s="4" t="s">
        <v>1</v>
      </c>
      <c r="D95" s="4" t="s">
        <v>1</v>
      </c>
      <c r="E95" s="4" t="s">
        <v>1</v>
      </c>
      <c r="F95" s="4" t="s">
        <v>1</v>
      </c>
      <c r="G95" s="4" t="s">
        <v>1</v>
      </c>
      <c r="H95" s="4" t="s">
        <v>1</v>
      </c>
      <c r="I95" s="4" t="s">
        <v>1</v>
      </c>
      <c r="J95" s="4" t="s">
        <v>1</v>
      </c>
      <c r="K95" s="4" t="s">
        <v>1</v>
      </c>
      <c r="L95" s="4" t="s">
        <v>1</v>
      </c>
      <c r="M95" s="4" t="s">
        <v>1</v>
      </c>
      <c r="N95" s="4" t="s">
        <v>1</v>
      </c>
      <c r="O95" s="4" t="s">
        <v>1</v>
      </c>
      <c r="P95" s="4" t="s">
        <v>1</v>
      </c>
      <c r="Q95" s="4" t="s">
        <v>1</v>
      </c>
      <c r="R95" s="4" t="s">
        <v>1</v>
      </c>
      <c r="S95" s="4" t="s">
        <v>1</v>
      </c>
      <c r="T95" s="4" t="s">
        <v>1</v>
      </c>
      <c r="U95" s="4" t="s">
        <v>1</v>
      </c>
      <c r="V95" s="4" t="s">
        <v>1</v>
      </c>
      <c r="W95" s="4" t="s">
        <v>1</v>
      </c>
      <c r="X95" s="4" t="s">
        <v>1</v>
      </c>
      <c r="Y95" s="4" t="s">
        <v>1</v>
      </c>
      <c r="Z95" s="4" t="s">
        <v>1</v>
      </c>
      <c r="AA95" s="4" t="s">
        <v>1</v>
      </c>
      <c r="AB95" s="4" t="s">
        <v>1</v>
      </c>
      <c r="AC95" s="4" t="s">
        <v>1</v>
      </c>
      <c r="AD95" s="4" t="s">
        <v>1</v>
      </c>
      <c r="AE95" s="4" t="s">
        <v>1</v>
      </c>
      <c r="AF95" s="4" t="s">
        <v>1</v>
      </c>
      <c r="AG95" s="4" t="s">
        <v>1</v>
      </c>
      <c r="AH95" s="8"/>
    </row>
    <row r="96" spans="1:35" ht="11.25" customHeight="1" x14ac:dyDescent="0.25"/>
  </sheetData>
  <mergeCells count="72">
    <mergeCell ref="AE92:AH92"/>
    <mergeCell ref="AE72:AH72"/>
    <mergeCell ref="AE76:AH76"/>
    <mergeCell ref="AE80:AH80"/>
    <mergeCell ref="AE84:AH84"/>
    <mergeCell ref="AE88:AH88"/>
    <mergeCell ref="W88:Z88"/>
    <mergeCell ref="AA88:AD88"/>
    <mergeCell ref="C92:F92"/>
    <mergeCell ref="G92:J92"/>
    <mergeCell ref="K92:N92"/>
    <mergeCell ref="O92:R92"/>
    <mergeCell ref="S92:V92"/>
    <mergeCell ref="W92:Z92"/>
    <mergeCell ref="AA92:AD92"/>
    <mergeCell ref="C88:F88"/>
    <mergeCell ref="G88:J88"/>
    <mergeCell ref="K88:N88"/>
    <mergeCell ref="O88:R88"/>
    <mergeCell ref="S88:V88"/>
    <mergeCell ref="W80:Z80"/>
    <mergeCell ref="AA80:AD80"/>
    <mergeCell ref="C84:F84"/>
    <mergeCell ref="G84:J84"/>
    <mergeCell ref="K84:N84"/>
    <mergeCell ref="O84:R84"/>
    <mergeCell ref="S84:V84"/>
    <mergeCell ref="W84:Z84"/>
    <mergeCell ref="AA84:AD84"/>
    <mergeCell ref="C80:F80"/>
    <mergeCell ref="G80:J80"/>
    <mergeCell ref="K80:N80"/>
    <mergeCell ref="O80:R80"/>
    <mergeCell ref="S80:V80"/>
    <mergeCell ref="W72:Z72"/>
    <mergeCell ref="AA72:AD72"/>
    <mergeCell ref="C76:F76"/>
    <mergeCell ref="G76:J76"/>
    <mergeCell ref="K76:N76"/>
    <mergeCell ref="O76:R76"/>
    <mergeCell ref="S76:V76"/>
    <mergeCell ref="W76:Z76"/>
    <mergeCell ref="AA76:AD76"/>
    <mergeCell ref="C72:F72"/>
    <mergeCell ref="G72:J72"/>
    <mergeCell ref="K72:N72"/>
    <mergeCell ref="O72:R72"/>
    <mergeCell ref="S72:V72"/>
    <mergeCell ref="AE53:AH53"/>
    <mergeCell ref="C33:F33"/>
    <mergeCell ref="G33:J33"/>
    <mergeCell ref="K33:N33"/>
    <mergeCell ref="O33:R33"/>
    <mergeCell ref="S33:V33"/>
    <mergeCell ref="W53:Z53"/>
    <mergeCell ref="AA53:AD53"/>
    <mergeCell ref="C53:F53"/>
    <mergeCell ref="G53:J53"/>
    <mergeCell ref="K53:N53"/>
    <mergeCell ref="O53:R53"/>
    <mergeCell ref="S53:V53"/>
    <mergeCell ref="AE2:AH2"/>
    <mergeCell ref="AE33:AH33"/>
    <mergeCell ref="C2:F2"/>
    <mergeCell ref="G2:J2"/>
    <mergeCell ref="K2:N2"/>
    <mergeCell ref="O2:R2"/>
    <mergeCell ref="S2:V2"/>
    <mergeCell ref="W2:Z2"/>
    <mergeCell ref="AA2:AD2"/>
    <mergeCell ref="W33:Z33"/>
    <mergeCell ref="AA33:AD33"/>
  </mergeCells>
  <pageMargins left="1" right="1" top="1" bottom="1" header="1" footer="1"/>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7"/>
  <sheetViews>
    <sheetView showGridLines="0" workbookViewId="0">
      <pane xSplit="1" topLeftCell="B1" activePane="topRight" state="frozen"/>
      <selection pane="topRight" activeCell="D76" sqref="D76"/>
    </sheetView>
  </sheetViews>
  <sheetFormatPr defaultColWidth="9.140625" defaultRowHeight="15" x14ac:dyDescent="0.25"/>
  <cols>
    <col min="1" max="1" width="18.140625" style="36" customWidth="1"/>
    <col min="2" max="2" width="7.5703125" style="36" customWidth="1"/>
    <col min="3" max="35" width="13.7109375" style="36" customWidth="1"/>
    <col min="36" max="36" width="1.5703125" style="36" customWidth="1"/>
    <col min="37" max="16384" width="9.140625" style="36"/>
  </cols>
  <sheetData>
    <row r="1" spans="1:35" ht="15" customHeight="1" x14ac:dyDescent="0.25"/>
    <row r="2" spans="1:35" x14ac:dyDescent="0.25">
      <c r="A2" s="38" t="s">
        <v>29</v>
      </c>
      <c r="B2" s="38" t="s">
        <v>1</v>
      </c>
      <c r="C2" s="55">
        <v>2011</v>
      </c>
      <c r="D2" s="56"/>
      <c r="E2" s="56"/>
      <c r="F2" s="57"/>
      <c r="G2" s="55">
        <v>2012</v>
      </c>
      <c r="H2" s="56"/>
      <c r="I2" s="56"/>
      <c r="J2" s="57"/>
      <c r="K2" s="55">
        <v>2013</v>
      </c>
      <c r="L2" s="56"/>
      <c r="M2" s="56"/>
      <c r="N2" s="57"/>
      <c r="O2" s="55">
        <v>2014</v>
      </c>
      <c r="P2" s="56"/>
      <c r="Q2" s="56"/>
      <c r="R2" s="57"/>
      <c r="S2" s="55">
        <v>2015</v>
      </c>
      <c r="T2" s="56"/>
      <c r="U2" s="56"/>
      <c r="V2" s="57"/>
      <c r="W2" s="55">
        <v>2016</v>
      </c>
      <c r="X2" s="56"/>
      <c r="Y2" s="56"/>
      <c r="Z2" s="57"/>
      <c r="AA2" s="55">
        <v>2017</v>
      </c>
      <c r="AB2" s="56"/>
      <c r="AC2" s="56"/>
      <c r="AD2" s="57"/>
      <c r="AE2" s="55">
        <v>2018</v>
      </c>
      <c r="AF2" s="56"/>
      <c r="AG2" s="56"/>
      <c r="AH2" s="57"/>
      <c r="AI2" s="39">
        <v>2019</v>
      </c>
    </row>
    <row r="3" spans="1:35" x14ac:dyDescent="0.25">
      <c r="A3" s="40" t="s">
        <v>63</v>
      </c>
      <c r="B3" s="37" t="s">
        <v>30</v>
      </c>
      <c r="C3" s="37" t="s">
        <v>4</v>
      </c>
      <c r="D3" s="37" t="s">
        <v>5</v>
      </c>
      <c r="E3" s="37" t="s">
        <v>6</v>
      </c>
      <c r="F3" s="37" t="s">
        <v>7</v>
      </c>
      <c r="G3" s="37" t="s">
        <v>4</v>
      </c>
      <c r="H3" s="37" t="s">
        <v>5</v>
      </c>
      <c r="I3" s="37" t="s">
        <v>6</v>
      </c>
      <c r="J3" s="37" t="s">
        <v>7</v>
      </c>
      <c r="K3" s="37" t="s">
        <v>4</v>
      </c>
      <c r="L3" s="37" t="s">
        <v>5</v>
      </c>
      <c r="M3" s="37" t="s">
        <v>6</v>
      </c>
      <c r="N3" s="37" t="s">
        <v>7</v>
      </c>
      <c r="O3" s="37" t="s">
        <v>4</v>
      </c>
      <c r="P3" s="37" t="s">
        <v>5</v>
      </c>
      <c r="Q3" s="37" t="s">
        <v>6</v>
      </c>
      <c r="R3" s="37" t="s">
        <v>7</v>
      </c>
      <c r="S3" s="37" t="s">
        <v>4</v>
      </c>
      <c r="T3" s="37" t="s">
        <v>5</v>
      </c>
      <c r="U3" s="37" t="s">
        <v>6</v>
      </c>
      <c r="V3" s="37" t="s">
        <v>7</v>
      </c>
      <c r="W3" s="37" t="s">
        <v>4</v>
      </c>
      <c r="X3" s="37" t="s">
        <v>5</v>
      </c>
      <c r="Y3" s="37" t="s">
        <v>6</v>
      </c>
      <c r="Z3" s="37" t="s">
        <v>7</v>
      </c>
      <c r="AA3" s="37" t="s">
        <v>4</v>
      </c>
      <c r="AB3" s="37" t="s">
        <v>5</v>
      </c>
      <c r="AC3" s="37" t="s">
        <v>6</v>
      </c>
      <c r="AD3" s="37" t="s">
        <v>7</v>
      </c>
      <c r="AE3" s="37" t="s">
        <v>4</v>
      </c>
      <c r="AF3" s="37" t="s">
        <v>5</v>
      </c>
      <c r="AG3" s="37" t="s">
        <v>6</v>
      </c>
      <c r="AH3" s="37" t="s">
        <v>7</v>
      </c>
      <c r="AI3" s="37" t="s">
        <v>4</v>
      </c>
    </row>
    <row r="4" spans="1:35" x14ac:dyDescent="0.25">
      <c r="A4" s="37" t="s">
        <v>60</v>
      </c>
      <c r="B4" s="37" t="s">
        <v>33</v>
      </c>
      <c r="C4" s="41">
        <v>310305641</v>
      </c>
      <c r="D4" s="41">
        <v>334049691</v>
      </c>
      <c r="E4" s="41">
        <v>314206106</v>
      </c>
      <c r="F4" s="41">
        <v>294484555</v>
      </c>
      <c r="G4" s="41">
        <v>315427761</v>
      </c>
      <c r="H4" s="41">
        <v>326671738</v>
      </c>
      <c r="I4" s="41">
        <v>264109787</v>
      </c>
      <c r="J4" s="41">
        <v>266068324</v>
      </c>
      <c r="K4" s="41">
        <v>285075362</v>
      </c>
      <c r="L4" s="41">
        <v>292875162</v>
      </c>
      <c r="M4" s="41">
        <v>278256539</v>
      </c>
      <c r="N4" s="41">
        <v>309358891</v>
      </c>
      <c r="O4" s="41">
        <v>303325811</v>
      </c>
      <c r="P4" s="41">
        <v>321338192</v>
      </c>
      <c r="Q4" s="41">
        <v>344948114</v>
      </c>
      <c r="R4" s="41">
        <v>322382689</v>
      </c>
      <c r="S4" s="41">
        <v>325886602</v>
      </c>
      <c r="T4" s="41">
        <v>359588763</v>
      </c>
      <c r="U4" s="41">
        <v>343696659</v>
      </c>
      <c r="V4" s="41">
        <v>276031566</v>
      </c>
      <c r="W4" s="41">
        <v>364756315</v>
      </c>
      <c r="X4" s="41">
        <v>345732270</v>
      </c>
      <c r="Y4" s="41">
        <v>362475304</v>
      </c>
      <c r="Z4" s="41">
        <v>360736669</v>
      </c>
      <c r="AA4" s="41">
        <v>359779000</v>
      </c>
      <c r="AB4" s="41">
        <v>366882047</v>
      </c>
      <c r="AC4" s="41">
        <v>375871451</v>
      </c>
      <c r="AD4" s="41">
        <v>348212435</v>
      </c>
      <c r="AE4" s="41">
        <v>370174986</v>
      </c>
      <c r="AF4" s="41">
        <v>372043986</v>
      </c>
      <c r="AG4" s="41">
        <v>395769381</v>
      </c>
      <c r="AH4" s="41">
        <v>331133994</v>
      </c>
      <c r="AI4" s="41">
        <v>317020164</v>
      </c>
    </row>
    <row r="5" spans="1:35" x14ac:dyDescent="0.25">
      <c r="A5" s="37" t="s">
        <v>191</v>
      </c>
      <c r="B5" s="37" t="s">
        <v>33</v>
      </c>
      <c r="C5" s="41">
        <v>14182289</v>
      </c>
      <c r="D5" s="41">
        <v>15223097</v>
      </c>
      <c r="E5" s="41">
        <v>14424608</v>
      </c>
      <c r="F5" s="41">
        <v>8314376</v>
      </c>
      <c r="G5" s="41">
        <v>12739166</v>
      </c>
      <c r="H5" s="41">
        <v>17940320</v>
      </c>
      <c r="I5" s="41">
        <v>15992560</v>
      </c>
      <c r="J5" s="41">
        <v>20265513</v>
      </c>
      <c r="K5" s="41">
        <v>15669866</v>
      </c>
      <c r="L5" s="41">
        <v>25631834</v>
      </c>
      <c r="M5" s="41">
        <v>21234694</v>
      </c>
      <c r="N5" s="41">
        <v>28806111</v>
      </c>
      <c r="O5" s="41">
        <v>24443577</v>
      </c>
      <c r="P5" s="41">
        <v>23508993</v>
      </c>
      <c r="Q5" s="41">
        <v>34915343</v>
      </c>
      <c r="R5" s="41">
        <v>26252052</v>
      </c>
      <c r="S5" s="41">
        <v>14158825</v>
      </c>
      <c r="T5" s="41">
        <v>3237257</v>
      </c>
      <c r="U5" s="41">
        <v>0</v>
      </c>
      <c r="V5" s="41">
        <v>15133054</v>
      </c>
      <c r="W5" s="41">
        <v>32994198</v>
      </c>
      <c r="X5" s="41">
        <v>27988599</v>
      </c>
      <c r="Y5" s="41">
        <v>9098194</v>
      </c>
      <c r="Z5" s="41">
        <v>9512293</v>
      </c>
      <c r="AA5" s="41">
        <v>16778679</v>
      </c>
      <c r="AB5" s="41">
        <v>16418290</v>
      </c>
      <c r="AC5" s="41">
        <v>11935734</v>
      </c>
      <c r="AD5" s="41">
        <v>4761530</v>
      </c>
      <c r="AE5" s="41">
        <v>4193401</v>
      </c>
      <c r="AF5" s="41">
        <v>7031716</v>
      </c>
      <c r="AG5" s="41">
        <v>4948357</v>
      </c>
      <c r="AH5" s="41">
        <v>8670930</v>
      </c>
      <c r="AI5" s="41">
        <v>13421418</v>
      </c>
    </row>
    <row r="6" spans="1:35" x14ac:dyDescent="0.25">
      <c r="A6" s="37" t="s">
        <v>192</v>
      </c>
      <c r="B6" s="37" t="s">
        <v>33</v>
      </c>
      <c r="C6" s="41">
        <v>0</v>
      </c>
      <c r="D6" s="41">
        <v>0</v>
      </c>
      <c r="E6" s="41">
        <v>0</v>
      </c>
      <c r="F6" s="41">
        <v>0</v>
      </c>
      <c r="G6" s="41">
        <v>0</v>
      </c>
      <c r="H6" s="41">
        <v>0</v>
      </c>
      <c r="I6" s="41">
        <v>0</v>
      </c>
      <c r="J6" s="41">
        <v>0</v>
      </c>
      <c r="K6" s="41">
        <v>0</v>
      </c>
      <c r="L6" s="41">
        <v>0</v>
      </c>
      <c r="M6" s="41">
        <v>0</v>
      </c>
      <c r="N6" s="41">
        <v>0</v>
      </c>
      <c r="O6" s="41">
        <v>0</v>
      </c>
      <c r="P6" s="41">
        <v>0</v>
      </c>
      <c r="Q6" s="41">
        <v>0</v>
      </c>
      <c r="R6" s="41">
        <v>0</v>
      </c>
      <c r="S6" s="41">
        <v>0</v>
      </c>
      <c r="T6" s="41">
        <v>0</v>
      </c>
      <c r="U6" s="41">
        <v>0</v>
      </c>
      <c r="V6" s="41">
        <v>0</v>
      </c>
      <c r="W6" s="41">
        <v>0</v>
      </c>
      <c r="X6" s="41">
        <v>0</v>
      </c>
      <c r="Y6" s="41">
        <v>0</v>
      </c>
      <c r="Z6" s="41">
        <v>0</v>
      </c>
      <c r="AA6" s="41">
        <v>0</v>
      </c>
      <c r="AB6" s="41">
        <v>0</v>
      </c>
      <c r="AC6" s="41">
        <v>0</v>
      </c>
      <c r="AD6" s="41">
        <v>0</v>
      </c>
      <c r="AE6" s="41">
        <v>0</v>
      </c>
      <c r="AF6" s="41">
        <v>0</v>
      </c>
      <c r="AG6" s="41">
        <v>0</v>
      </c>
      <c r="AH6" s="41">
        <v>0</v>
      </c>
      <c r="AI6" s="41">
        <v>0</v>
      </c>
    </row>
    <row r="7" spans="1:35" x14ac:dyDescent="0.25">
      <c r="A7" s="37" t="s">
        <v>61</v>
      </c>
      <c r="B7" s="37" t="s">
        <v>33</v>
      </c>
      <c r="C7" s="41">
        <v>0</v>
      </c>
      <c r="D7" s="41">
        <v>0</v>
      </c>
      <c r="E7" s="41">
        <v>19658664</v>
      </c>
      <c r="F7" s="41">
        <v>14791452</v>
      </c>
      <c r="G7" s="41">
        <v>0</v>
      </c>
      <c r="H7" s="41">
        <v>0</v>
      </c>
      <c r="I7" s="41">
        <v>33243411</v>
      </c>
      <c r="J7" s="41">
        <v>49602253</v>
      </c>
      <c r="K7" s="41">
        <v>53301702</v>
      </c>
      <c r="L7" s="41">
        <v>13498246</v>
      </c>
      <c r="M7" s="41">
        <v>67903390</v>
      </c>
      <c r="N7" s="41">
        <v>12865730</v>
      </c>
      <c r="O7" s="41">
        <v>2442982</v>
      </c>
      <c r="P7" s="41">
        <v>0</v>
      </c>
      <c r="Q7" s="41">
        <v>0</v>
      </c>
      <c r="R7" s="41">
        <v>0</v>
      </c>
      <c r="S7" s="41">
        <v>0</v>
      </c>
      <c r="T7" s="41">
        <v>0</v>
      </c>
      <c r="U7" s="41">
        <v>10682415</v>
      </c>
      <c r="V7" s="41">
        <v>27594883</v>
      </c>
      <c r="W7" s="41">
        <v>0</v>
      </c>
      <c r="X7" s="41">
        <v>0</v>
      </c>
      <c r="Y7" s="41">
        <v>8191930</v>
      </c>
      <c r="Z7" s="41">
        <v>0</v>
      </c>
      <c r="AA7" s="41">
        <v>0</v>
      </c>
      <c r="AB7" s="41">
        <v>7580181</v>
      </c>
      <c r="AC7" s="41">
        <v>5706581</v>
      </c>
      <c r="AD7" s="41">
        <v>6588216</v>
      </c>
      <c r="AE7" s="41">
        <v>0</v>
      </c>
      <c r="AF7" s="41">
        <v>0</v>
      </c>
      <c r="AG7" s="41">
        <v>18837503</v>
      </c>
      <c r="AH7" s="41">
        <v>25604381</v>
      </c>
      <c r="AI7" s="41">
        <v>2961401</v>
      </c>
    </row>
    <row r="8" spans="1:35" x14ac:dyDescent="0.25">
      <c r="A8" s="37" t="s">
        <v>59</v>
      </c>
      <c r="B8" s="37" t="s">
        <v>33</v>
      </c>
      <c r="C8" s="41">
        <v>0</v>
      </c>
      <c r="D8" s="41">
        <v>0</v>
      </c>
      <c r="E8" s="41">
        <v>0</v>
      </c>
      <c r="F8" s="41">
        <v>0</v>
      </c>
      <c r="G8" s="41">
        <v>0</v>
      </c>
      <c r="H8" s="41">
        <v>0</v>
      </c>
      <c r="I8" s="41">
        <v>7844136</v>
      </c>
      <c r="J8" s="41">
        <v>0</v>
      </c>
      <c r="K8" s="41">
        <v>0</v>
      </c>
      <c r="L8" s="41">
        <v>0</v>
      </c>
      <c r="M8" s="41">
        <v>0</v>
      </c>
      <c r="N8" s="41">
        <v>0</v>
      </c>
      <c r="O8" s="41">
        <v>0</v>
      </c>
      <c r="P8" s="41">
        <v>5598232</v>
      </c>
      <c r="Q8" s="41">
        <v>0</v>
      </c>
      <c r="R8" s="41">
        <v>0</v>
      </c>
      <c r="S8" s="41">
        <v>0</v>
      </c>
      <c r="T8" s="41">
        <v>0</v>
      </c>
      <c r="U8" s="41">
        <v>0</v>
      </c>
      <c r="V8" s="41">
        <v>2174131</v>
      </c>
      <c r="W8" s="41">
        <v>504758</v>
      </c>
      <c r="X8" s="41">
        <v>10330948</v>
      </c>
      <c r="Y8" s="41">
        <v>11910281</v>
      </c>
      <c r="Z8" s="41">
        <v>0</v>
      </c>
      <c r="AA8" s="41">
        <v>0</v>
      </c>
      <c r="AB8" s="41">
        <v>10170089</v>
      </c>
      <c r="AC8" s="41">
        <v>23036000</v>
      </c>
      <c r="AD8" s="41">
        <v>14669060</v>
      </c>
      <c r="AE8" s="41">
        <v>-111982</v>
      </c>
      <c r="AF8" s="41">
        <v>0</v>
      </c>
      <c r="AG8" s="41">
        <v>5543224</v>
      </c>
      <c r="AH8" s="41">
        <v>27140276</v>
      </c>
      <c r="AI8" s="41">
        <v>4643461</v>
      </c>
    </row>
    <row r="9" spans="1:35" ht="25.5" x14ac:dyDescent="0.25">
      <c r="A9" s="37" t="s">
        <v>58</v>
      </c>
      <c r="B9" s="37" t="s">
        <v>33</v>
      </c>
      <c r="C9" s="41">
        <v>190904</v>
      </c>
      <c r="D9" s="41">
        <v>142552</v>
      </c>
      <c r="E9" s="41">
        <v>137984</v>
      </c>
      <c r="F9" s="41">
        <v>95746</v>
      </c>
      <c r="G9" s="41">
        <v>94355</v>
      </c>
      <c r="H9" s="41">
        <v>91970</v>
      </c>
      <c r="I9" s="41">
        <v>141216</v>
      </c>
      <c r="J9" s="41">
        <v>0</v>
      </c>
      <c r="K9" s="41">
        <v>92297</v>
      </c>
      <c r="L9" s="41">
        <v>139142</v>
      </c>
      <c r="M9" s="41">
        <v>138641</v>
      </c>
      <c r="N9" s="41">
        <v>186863</v>
      </c>
      <c r="O9" s="41">
        <v>140706</v>
      </c>
      <c r="P9" s="41">
        <v>229750</v>
      </c>
      <c r="Q9" s="41">
        <v>140168</v>
      </c>
      <c r="R9" s="41">
        <v>236880</v>
      </c>
      <c r="S9" s="41">
        <v>136914</v>
      </c>
      <c r="T9" s="41">
        <v>189071</v>
      </c>
      <c r="U9" s="41">
        <v>277913</v>
      </c>
      <c r="V9" s="41">
        <v>329101</v>
      </c>
      <c r="W9" s="41">
        <v>213930</v>
      </c>
      <c r="X9" s="41">
        <v>274172</v>
      </c>
      <c r="Y9" s="41">
        <v>273471</v>
      </c>
      <c r="Z9" s="41">
        <v>210797</v>
      </c>
      <c r="AA9" s="41">
        <v>264859</v>
      </c>
      <c r="AB9" s="41">
        <v>183410</v>
      </c>
      <c r="AC9" s="41">
        <v>226811</v>
      </c>
      <c r="AD9" s="41">
        <v>188233</v>
      </c>
      <c r="AE9" s="41">
        <v>236389</v>
      </c>
      <c r="AF9" s="41">
        <v>283705</v>
      </c>
      <c r="AG9" s="41">
        <v>235339</v>
      </c>
      <c r="AH9" s="41">
        <v>236496</v>
      </c>
      <c r="AI9" s="41">
        <v>238021</v>
      </c>
    </row>
    <row r="10" spans="1:35" x14ac:dyDescent="0.25">
      <c r="A10" s="37" t="s">
        <v>62</v>
      </c>
      <c r="B10" s="37" t="s">
        <v>33</v>
      </c>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1">
        <v>0</v>
      </c>
      <c r="AI10" s="41">
        <v>8682384</v>
      </c>
    </row>
    <row r="11" spans="1:35" ht="25.5" x14ac:dyDescent="0.25">
      <c r="A11" s="37" t="s">
        <v>56</v>
      </c>
      <c r="B11" s="37" t="s">
        <v>33</v>
      </c>
      <c r="C11" s="41">
        <v>28558972</v>
      </c>
      <c r="D11" s="41">
        <v>35555148</v>
      </c>
      <c r="E11" s="41">
        <v>37087583</v>
      </c>
      <c r="F11" s="41">
        <v>35101806</v>
      </c>
      <c r="G11" s="41">
        <v>34497700</v>
      </c>
      <c r="H11" s="41">
        <v>20918562</v>
      </c>
      <c r="I11" s="41">
        <v>35828958</v>
      </c>
      <c r="J11" s="41">
        <v>17937380</v>
      </c>
      <c r="K11" s="41">
        <v>2840655</v>
      </c>
      <c r="L11" s="41">
        <v>14915252</v>
      </c>
      <c r="M11" s="41">
        <v>9739773</v>
      </c>
      <c r="N11" s="41">
        <v>0</v>
      </c>
      <c r="O11" s="41">
        <v>8179324</v>
      </c>
      <c r="P11" s="41">
        <v>2249521</v>
      </c>
      <c r="Q11" s="41">
        <v>0</v>
      </c>
      <c r="R11" s="41">
        <v>15811633</v>
      </c>
      <c r="S11" s="41">
        <v>22217799</v>
      </c>
      <c r="T11" s="41">
        <v>22270636</v>
      </c>
      <c r="U11" s="41">
        <v>24968425</v>
      </c>
      <c r="V11" s="41">
        <v>24057446</v>
      </c>
      <c r="W11" s="41">
        <v>3999254</v>
      </c>
      <c r="X11" s="41">
        <v>0</v>
      </c>
      <c r="Y11" s="41">
        <v>0</v>
      </c>
      <c r="Z11" s="41">
        <v>0</v>
      </c>
      <c r="AA11" s="41">
        <v>0</v>
      </c>
      <c r="AB11" s="41">
        <v>0</v>
      </c>
      <c r="AC11" s="41">
        <v>0</v>
      </c>
      <c r="AD11" s="41">
        <v>0</v>
      </c>
      <c r="AE11" s="41">
        <v>0</v>
      </c>
      <c r="AF11" s="41">
        <v>0</v>
      </c>
      <c r="AG11" s="41">
        <v>0</v>
      </c>
      <c r="AH11" s="41">
        <v>0</v>
      </c>
      <c r="AI11" s="41">
        <v>0</v>
      </c>
    </row>
    <row r="12" spans="1:35" ht="38.25" x14ac:dyDescent="0.25">
      <c r="A12" s="37" t="s">
        <v>55</v>
      </c>
      <c r="B12" s="37" t="s">
        <v>33</v>
      </c>
      <c r="C12" s="41">
        <v>2705490</v>
      </c>
      <c r="D12" s="41">
        <v>2880741</v>
      </c>
      <c r="E12" s="41">
        <v>3357486</v>
      </c>
      <c r="F12" s="41">
        <v>4699117</v>
      </c>
      <c r="G12" s="41">
        <v>7533361</v>
      </c>
      <c r="H12" s="41">
        <v>9294798</v>
      </c>
      <c r="I12" s="41">
        <v>8859056</v>
      </c>
      <c r="J12" s="41">
        <v>9395869</v>
      </c>
      <c r="K12" s="41">
        <v>11827970</v>
      </c>
      <c r="L12" s="41">
        <v>10986565</v>
      </c>
      <c r="M12" s="41">
        <v>12590852</v>
      </c>
      <c r="N12" s="41">
        <v>10943431</v>
      </c>
      <c r="O12" s="41">
        <v>12253719</v>
      </c>
      <c r="P12" s="41">
        <v>11756648</v>
      </c>
      <c r="Q12" s="41">
        <v>12527825</v>
      </c>
      <c r="R12" s="41">
        <v>12171948</v>
      </c>
      <c r="S12" s="41">
        <v>10069145</v>
      </c>
      <c r="T12" s="41">
        <v>5214067</v>
      </c>
      <c r="U12" s="41">
        <v>4347360</v>
      </c>
      <c r="V12" s="41">
        <v>6963758</v>
      </c>
      <c r="W12" s="41">
        <v>11922164</v>
      </c>
      <c r="X12" s="41">
        <v>12901747</v>
      </c>
      <c r="Y12" s="41">
        <v>12122149</v>
      </c>
      <c r="Z12" s="41">
        <v>11288492</v>
      </c>
      <c r="AA12" s="41">
        <v>0</v>
      </c>
      <c r="AB12" s="41">
        <v>0</v>
      </c>
      <c r="AC12" s="41">
        <v>1180503</v>
      </c>
      <c r="AD12" s="41">
        <v>3225578</v>
      </c>
      <c r="AE12" s="41">
        <v>5097509</v>
      </c>
      <c r="AF12" s="41">
        <v>5068691</v>
      </c>
      <c r="AG12" s="41">
        <v>4838259</v>
      </c>
      <c r="AH12" s="41">
        <v>5327089</v>
      </c>
      <c r="AI12" s="41">
        <v>4982474</v>
      </c>
    </row>
    <row r="13" spans="1:35" ht="38.25" x14ac:dyDescent="0.25">
      <c r="A13" s="37" t="s">
        <v>57</v>
      </c>
      <c r="B13" s="37" t="s">
        <v>33</v>
      </c>
      <c r="C13" s="41">
        <v>0</v>
      </c>
      <c r="D13" s="41">
        <v>0</v>
      </c>
      <c r="E13" s="41">
        <v>0</v>
      </c>
      <c r="F13" s="41">
        <v>0</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591368</v>
      </c>
      <c r="AC13" s="41">
        <v>565516</v>
      </c>
      <c r="AD13" s="41">
        <v>142828</v>
      </c>
      <c r="AE13" s="41">
        <v>1350609</v>
      </c>
      <c r="AF13" s="41">
        <v>1572254</v>
      </c>
      <c r="AG13" s="41">
        <v>2987342</v>
      </c>
      <c r="AH13" s="41">
        <v>2677369</v>
      </c>
      <c r="AI13" s="41">
        <v>2844706</v>
      </c>
    </row>
    <row r="14" spans="1:35" x14ac:dyDescent="0.25">
      <c r="A14" s="25" t="s">
        <v>213</v>
      </c>
      <c r="B14" s="37" t="s">
        <v>33</v>
      </c>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4909</v>
      </c>
    </row>
    <row r="15" spans="1:35" x14ac:dyDescent="0.25">
      <c r="A15" s="37" t="s">
        <v>54</v>
      </c>
      <c r="B15" s="37" t="s">
        <v>33</v>
      </c>
      <c r="C15" s="41">
        <v>14611</v>
      </c>
      <c r="D15" s="41">
        <v>0</v>
      </c>
      <c r="E15" s="41">
        <v>0</v>
      </c>
      <c r="F15" s="41">
        <v>0</v>
      </c>
      <c r="G15" s="41">
        <v>0</v>
      </c>
      <c r="H15" s="41">
        <v>0</v>
      </c>
      <c r="I15" s="41">
        <v>0</v>
      </c>
      <c r="J15" s="41">
        <v>0</v>
      </c>
      <c r="K15" s="41">
        <v>48113</v>
      </c>
      <c r="L15" s="41">
        <v>238215</v>
      </c>
      <c r="M15" s="41">
        <v>154147</v>
      </c>
      <c r="N15" s="41">
        <v>718187</v>
      </c>
      <c r="O15" s="41">
        <v>3861</v>
      </c>
      <c r="P15" s="41">
        <v>0</v>
      </c>
      <c r="Q15" s="41">
        <v>592</v>
      </c>
      <c r="R15" s="41">
        <v>0</v>
      </c>
      <c r="S15" s="41">
        <v>0</v>
      </c>
      <c r="T15" s="41">
        <v>0</v>
      </c>
      <c r="U15" s="41">
        <v>4421865</v>
      </c>
      <c r="V15" s="41">
        <v>0</v>
      </c>
      <c r="W15" s="41">
        <v>0</v>
      </c>
      <c r="X15" s="41">
        <v>-4428</v>
      </c>
      <c r="Y15" s="41">
        <v>1310415</v>
      </c>
      <c r="Z15" s="41">
        <v>1689953</v>
      </c>
      <c r="AA15" s="41">
        <v>220201</v>
      </c>
      <c r="AB15" s="41">
        <v>-7988</v>
      </c>
      <c r="AC15" s="41">
        <v>95805</v>
      </c>
      <c r="AD15" s="41">
        <v>0</v>
      </c>
      <c r="AE15" s="41">
        <v>0</v>
      </c>
      <c r="AF15" s="41">
        <v>-2935</v>
      </c>
      <c r="AG15" s="41">
        <v>-712</v>
      </c>
      <c r="AH15" s="41">
        <v>-1939</v>
      </c>
      <c r="AI15" s="41">
        <v>-5306</v>
      </c>
    </row>
    <row r="16" spans="1:35" x14ac:dyDescent="0.25">
      <c r="A16" s="37" t="s">
        <v>53</v>
      </c>
      <c r="B16" s="37" t="s">
        <v>33</v>
      </c>
      <c r="C16" s="41">
        <v>10940</v>
      </c>
      <c r="D16" s="41">
        <v>27416</v>
      </c>
      <c r="E16" s="41">
        <v>0</v>
      </c>
      <c r="F16" s="41">
        <v>0</v>
      </c>
      <c r="G16" s="41">
        <v>24565</v>
      </c>
      <c r="H16" s="41">
        <v>0</v>
      </c>
      <c r="I16" s="41">
        <v>22178</v>
      </c>
      <c r="J16" s="41">
        <v>131655</v>
      </c>
      <c r="K16" s="41">
        <v>375643</v>
      </c>
      <c r="L16" s="41">
        <v>1412876</v>
      </c>
      <c r="M16" s="41">
        <v>1324144</v>
      </c>
      <c r="N16" s="41">
        <v>2160645</v>
      </c>
      <c r="O16" s="41">
        <v>1647409</v>
      </c>
      <c r="P16" s="41">
        <v>1945769</v>
      </c>
      <c r="Q16" s="41">
        <v>452204</v>
      </c>
      <c r="R16" s="41">
        <v>2137492</v>
      </c>
      <c r="S16" s="41">
        <v>764448</v>
      </c>
      <c r="T16" s="41">
        <v>5047553</v>
      </c>
      <c r="U16" s="41">
        <v>11134586</v>
      </c>
      <c r="V16" s="41">
        <v>7445903</v>
      </c>
      <c r="W16" s="41">
        <v>4561069</v>
      </c>
      <c r="X16" s="41">
        <v>1654848</v>
      </c>
      <c r="Y16" s="41">
        <v>5433896</v>
      </c>
      <c r="Z16" s="41">
        <v>5361800</v>
      </c>
      <c r="AA16" s="41">
        <v>7976575</v>
      </c>
      <c r="AB16" s="41">
        <v>2280302</v>
      </c>
      <c r="AC16" s="41">
        <v>14419304</v>
      </c>
      <c r="AD16" s="41">
        <v>7339128</v>
      </c>
      <c r="AE16" s="41">
        <v>5825942</v>
      </c>
      <c r="AF16" s="41">
        <v>603433</v>
      </c>
      <c r="AG16" s="41">
        <v>532916</v>
      </c>
      <c r="AH16" s="41">
        <v>3614508</v>
      </c>
      <c r="AI16" s="41">
        <v>180176</v>
      </c>
    </row>
    <row r="17" spans="1:35" x14ac:dyDescent="0.25">
      <c r="A17" s="37" t="s">
        <v>51</v>
      </c>
      <c r="B17" s="37" t="s">
        <v>33</v>
      </c>
      <c r="C17" s="41">
        <v>870698</v>
      </c>
      <c r="D17" s="41">
        <v>651734</v>
      </c>
      <c r="E17" s="41">
        <v>1563756</v>
      </c>
      <c r="F17" s="41">
        <v>2068926</v>
      </c>
      <c r="G17" s="41">
        <v>1669261</v>
      </c>
      <c r="H17" s="41">
        <v>2410111</v>
      </c>
      <c r="I17" s="41">
        <v>1054670</v>
      </c>
      <c r="J17" s="41">
        <v>340866</v>
      </c>
      <c r="K17" s="41">
        <v>825069</v>
      </c>
      <c r="L17" s="41">
        <v>1102942</v>
      </c>
      <c r="M17" s="41">
        <v>1536385</v>
      </c>
      <c r="N17" s="41">
        <v>935394</v>
      </c>
      <c r="O17" s="41">
        <v>377794</v>
      </c>
      <c r="P17" s="41">
        <v>106591</v>
      </c>
      <c r="Q17" s="41">
        <v>15435</v>
      </c>
      <c r="R17" s="41">
        <v>253773</v>
      </c>
      <c r="S17" s="41">
        <v>2413616</v>
      </c>
      <c r="T17" s="41">
        <v>4235</v>
      </c>
      <c r="U17" s="41">
        <v>11075</v>
      </c>
      <c r="V17" s="41">
        <v>3970</v>
      </c>
      <c r="W17" s="41">
        <v>0</v>
      </c>
      <c r="X17" s="41">
        <v>0</v>
      </c>
      <c r="Y17" s="41">
        <v>977752</v>
      </c>
      <c r="Z17" s="41">
        <v>1442411</v>
      </c>
      <c r="AA17" s="41">
        <v>565964</v>
      </c>
      <c r="AB17" s="41">
        <v>891789</v>
      </c>
      <c r="AC17" s="41">
        <v>903918</v>
      </c>
      <c r="AD17" s="41">
        <v>680297</v>
      </c>
      <c r="AE17" s="41">
        <v>697850</v>
      </c>
      <c r="AF17" s="41">
        <v>563028</v>
      </c>
      <c r="AG17" s="41">
        <v>542828</v>
      </c>
      <c r="AH17" s="41">
        <v>166061</v>
      </c>
      <c r="AI17" s="41">
        <v>255499</v>
      </c>
    </row>
    <row r="18" spans="1:35" x14ac:dyDescent="0.25">
      <c r="A18" s="37" t="s">
        <v>52</v>
      </c>
      <c r="B18" s="37" t="s">
        <v>33</v>
      </c>
      <c r="C18" s="41">
        <v>25023</v>
      </c>
      <c r="D18" s="41">
        <v>0</v>
      </c>
      <c r="E18" s="41">
        <v>0</v>
      </c>
      <c r="F18" s="41">
        <v>148236</v>
      </c>
      <c r="G18" s="41">
        <v>0</v>
      </c>
      <c r="H18" s="41">
        <v>1814</v>
      </c>
      <c r="I18" s="41">
        <v>27357</v>
      </c>
      <c r="J18" s="41">
        <v>44127</v>
      </c>
      <c r="K18" s="41">
        <v>164403</v>
      </c>
      <c r="L18" s="41">
        <v>1878142</v>
      </c>
      <c r="M18" s="41">
        <v>2835089</v>
      </c>
      <c r="N18" s="41">
        <v>6026311</v>
      </c>
      <c r="O18" s="41">
        <v>6513469</v>
      </c>
      <c r="P18" s="41">
        <v>4310227</v>
      </c>
      <c r="Q18" s="41">
        <v>3039714</v>
      </c>
      <c r="R18" s="41">
        <v>6410694</v>
      </c>
      <c r="S18" s="41">
        <v>4882192</v>
      </c>
      <c r="T18" s="41">
        <v>6250495</v>
      </c>
      <c r="U18" s="41">
        <v>11308176</v>
      </c>
      <c r="V18" s="41">
        <v>15646182</v>
      </c>
      <c r="W18" s="41">
        <v>16297287</v>
      </c>
      <c r="X18" s="41">
        <v>17030456</v>
      </c>
      <c r="Y18" s="41">
        <v>22342695</v>
      </c>
      <c r="Z18" s="41">
        <v>26097544</v>
      </c>
      <c r="AA18" s="41">
        <v>7658599</v>
      </c>
      <c r="AB18" s="41">
        <v>13335684</v>
      </c>
      <c r="AC18" s="41">
        <v>15181792</v>
      </c>
      <c r="AD18" s="41">
        <v>18296707</v>
      </c>
      <c r="AE18" s="41">
        <v>16223044</v>
      </c>
      <c r="AF18" s="41">
        <v>14460121</v>
      </c>
      <c r="AG18" s="41">
        <v>24123820</v>
      </c>
      <c r="AH18" s="41">
        <v>26737829</v>
      </c>
      <c r="AI18" s="41">
        <v>20220303</v>
      </c>
    </row>
    <row r="19" spans="1:35" x14ac:dyDescent="0.25">
      <c r="A19" s="37" t="s">
        <v>49</v>
      </c>
      <c r="B19" s="37" t="s">
        <v>33</v>
      </c>
      <c r="C19" s="41">
        <v>1033077</v>
      </c>
      <c r="D19" s="41">
        <v>1944037</v>
      </c>
      <c r="E19" s="41">
        <v>1913858</v>
      </c>
      <c r="F19" s="41">
        <v>2149901</v>
      </c>
      <c r="G19" s="41">
        <v>2802400</v>
      </c>
      <c r="H19" s="41">
        <v>3166831</v>
      </c>
      <c r="I19" s="41">
        <v>3118400</v>
      </c>
      <c r="J19" s="41">
        <v>3228284</v>
      </c>
      <c r="K19" s="41">
        <v>3706822</v>
      </c>
      <c r="L19" s="41">
        <v>7575367</v>
      </c>
      <c r="M19" s="41">
        <v>6972497</v>
      </c>
      <c r="N19" s="41">
        <v>15668412</v>
      </c>
      <c r="O19" s="41">
        <v>6203253</v>
      </c>
      <c r="P19" s="41">
        <v>8497133</v>
      </c>
      <c r="Q19" s="41">
        <v>9498914</v>
      </c>
      <c r="R19" s="41">
        <v>10972399</v>
      </c>
      <c r="S19" s="41">
        <v>9529319</v>
      </c>
      <c r="T19" s="41">
        <v>17094428</v>
      </c>
      <c r="U19" s="41">
        <v>15700840</v>
      </c>
      <c r="V19" s="41">
        <v>11548262</v>
      </c>
      <c r="W19" s="41">
        <v>7258481</v>
      </c>
      <c r="X19" s="41">
        <v>16120333</v>
      </c>
      <c r="Y19" s="41">
        <v>14553141</v>
      </c>
      <c r="Z19" s="41">
        <v>18268615</v>
      </c>
      <c r="AA19" s="41">
        <v>13290892</v>
      </c>
      <c r="AB19" s="41">
        <v>16953962</v>
      </c>
      <c r="AC19" s="41">
        <v>14177858</v>
      </c>
      <c r="AD19" s="41">
        <v>14665969</v>
      </c>
      <c r="AE19" s="41">
        <v>11016823</v>
      </c>
      <c r="AF19" s="41">
        <v>18596528</v>
      </c>
      <c r="AG19" s="41">
        <v>22306856</v>
      </c>
      <c r="AH19" s="41">
        <v>25181782</v>
      </c>
      <c r="AI19" s="41">
        <v>20665978</v>
      </c>
    </row>
    <row r="20" spans="1:35" x14ac:dyDescent="0.25">
      <c r="A20" s="37" t="s">
        <v>50</v>
      </c>
      <c r="B20" s="37" t="s">
        <v>33</v>
      </c>
      <c r="C20" s="41">
        <v>0</v>
      </c>
      <c r="D20" s="41">
        <v>0</v>
      </c>
      <c r="E20" s="41">
        <v>0</v>
      </c>
      <c r="F20" s="41">
        <v>115379</v>
      </c>
      <c r="G20" s="41">
        <v>509976</v>
      </c>
      <c r="H20" s="41">
        <v>923648</v>
      </c>
      <c r="I20" s="41">
        <v>18090</v>
      </c>
      <c r="J20" s="41">
        <v>481712</v>
      </c>
      <c r="K20" s="41">
        <v>361482</v>
      </c>
      <c r="L20" s="41">
        <v>1767661</v>
      </c>
      <c r="M20" s="41">
        <v>1114087</v>
      </c>
      <c r="N20" s="41">
        <v>999096</v>
      </c>
      <c r="O20" s="41">
        <v>1291630</v>
      </c>
      <c r="P20" s="41">
        <v>1262656</v>
      </c>
      <c r="Q20" s="41">
        <v>873497</v>
      </c>
      <c r="R20" s="41">
        <v>983590</v>
      </c>
      <c r="S20" s="41">
        <v>2043236</v>
      </c>
      <c r="T20" s="41">
        <v>105806</v>
      </c>
      <c r="U20" s="41">
        <v>312610</v>
      </c>
      <c r="V20" s="41">
        <v>781638</v>
      </c>
      <c r="W20" s="41">
        <v>765421</v>
      </c>
      <c r="X20" s="41">
        <v>989317</v>
      </c>
      <c r="Y20" s="41">
        <v>607607</v>
      </c>
      <c r="Z20" s="41">
        <v>590130</v>
      </c>
      <c r="AA20" s="41">
        <v>8465079</v>
      </c>
      <c r="AB20" s="41">
        <v>4121498</v>
      </c>
      <c r="AC20" s="41">
        <v>5478821</v>
      </c>
      <c r="AD20" s="41">
        <v>3013709</v>
      </c>
      <c r="AE20" s="41">
        <v>2832286</v>
      </c>
      <c r="AF20" s="41">
        <v>6473525</v>
      </c>
      <c r="AG20" s="41">
        <v>2398369</v>
      </c>
      <c r="AH20" s="41">
        <v>1591781</v>
      </c>
      <c r="AI20" s="41">
        <v>511226</v>
      </c>
    </row>
    <row r="21" spans="1:35" x14ac:dyDescent="0.25">
      <c r="A21" s="37" t="s">
        <v>46</v>
      </c>
      <c r="B21" s="37" t="s">
        <v>33</v>
      </c>
      <c r="C21" s="41">
        <v>0</v>
      </c>
      <c r="D21" s="41">
        <v>0</v>
      </c>
      <c r="E21" s="41">
        <v>0</v>
      </c>
      <c r="F21" s="41">
        <v>0</v>
      </c>
      <c r="G21" s="41">
        <v>0</v>
      </c>
      <c r="H21" s="41">
        <v>0</v>
      </c>
      <c r="I21" s="41">
        <v>0</v>
      </c>
      <c r="J21" s="41">
        <v>0</v>
      </c>
      <c r="K21" s="41">
        <v>390768</v>
      </c>
      <c r="L21" s="41">
        <v>1038114</v>
      </c>
      <c r="M21" s="41">
        <v>4832319</v>
      </c>
      <c r="N21" s="41">
        <v>12775821</v>
      </c>
      <c r="O21" s="41">
        <v>1876827</v>
      </c>
      <c r="P21" s="41">
        <v>0</v>
      </c>
      <c r="Q21" s="41">
        <v>3230032</v>
      </c>
      <c r="R21" s="41">
        <v>1309743</v>
      </c>
      <c r="S21" s="41">
        <v>2414569</v>
      </c>
      <c r="T21" s="41">
        <v>11451775</v>
      </c>
      <c r="U21" s="41">
        <v>14747825</v>
      </c>
      <c r="V21" s="41">
        <v>9341374</v>
      </c>
      <c r="W21" s="41">
        <v>13544464</v>
      </c>
      <c r="X21" s="41">
        <v>4065253</v>
      </c>
      <c r="Y21" s="41">
        <v>256704</v>
      </c>
      <c r="Z21" s="41">
        <v>2574954</v>
      </c>
      <c r="AA21" s="41">
        <v>0</v>
      </c>
      <c r="AB21" s="41">
        <v>-37304</v>
      </c>
      <c r="AC21" s="41">
        <v>-84280</v>
      </c>
      <c r="AD21" s="41">
        <v>-97019</v>
      </c>
      <c r="AE21" s="41">
        <v>0</v>
      </c>
      <c r="AF21" s="41">
        <v>0</v>
      </c>
      <c r="AG21" s="41">
        <v>2927177</v>
      </c>
      <c r="AH21" s="41">
        <v>14000116</v>
      </c>
      <c r="AI21" s="41">
        <v>20225360</v>
      </c>
    </row>
    <row r="22" spans="1:35" x14ac:dyDescent="0.25">
      <c r="A22" s="37" t="s">
        <v>45</v>
      </c>
      <c r="B22" s="37" t="s">
        <v>33</v>
      </c>
      <c r="C22" s="41">
        <v>325266</v>
      </c>
      <c r="D22" s="41">
        <v>356935</v>
      </c>
      <c r="E22" s="41">
        <v>462226</v>
      </c>
      <c r="F22" s="41">
        <v>659061</v>
      </c>
      <c r="G22" s="41">
        <v>712233</v>
      </c>
      <c r="H22" s="41">
        <v>723231</v>
      </c>
      <c r="I22" s="41">
        <v>843696</v>
      </c>
      <c r="J22" s="41">
        <v>6535747</v>
      </c>
      <c r="K22" s="41">
        <v>6854255</v>
      </c>
      <c r="L22" s="41">
        <v>21591648</v>
      </c>
      <c r="M22" s="41">
        <v>33784673</v>
      </c>
      <c r="N22" s="41">
        <v>29585820</v>
      </c>
      <c r="O22" s="41">
        <v>21578265</v>
      </c>
      <c r="P22" s="41">
        <v>24466049</v>
      </c>
      <c r="Q22" s="41">
        <v>31960316</v>
      </c>
      <c r="R22" s="41">
        <v>20948584</v>
      </c>
      <c r="S22" s="41">
        <v>21154036</v>
      </c>
      <c r="T22" s="41">
        <v>27090597</v>
      </c>
      <c r="U22" s="41">
        <v>32177422</v>
      </c>
      <c r="V22" s="41">
        <v>33304863</v>
      </c>
      <c r="W22" s="41">
        <v>21894112</v>
      </c>
      <c r="X22" s="41">
        <v>46966499</v>
      </c>
      <c r="Y22" s="41">
        <v>48247259</v>
      </c>
      <c r="Z22" s="41">
        <v>44673065</v>
      </c>
      <c r="AA22" s="41">
        <v>44710629</v>
      </c>
      <c r="AB22" s="41">
        <v>62745294</v>
      </c>
      <c r="AC22" s="41">
        <v>68969486</v>
      </c>
      <c r="AD22" s="41">
        <v>48508756</v>
      </c>
      <c r="AE22" s="41">
        <v>61043577</v>
      </c>
      <c r="AF22" s="41">
        <v>56836208</v>
      </c>
      <c r="AG22" s="41">
        <v>49333160</v>
      </c>
      <c r="AH22" s="41">
        <v>41281289</v>
      </c>
      <c r="AI22" s="41">
        <v>47603295</v>
      </c>
    </row>
    <row r="23" spans="1:35" x14ac:dyDescent="0.25">
      <c r="A23" s="37" t="s">
        <v>47</v>
      </c>
      <c r="B23" s="37" t="s">
        <v>33</v>
      </c>
      <c r="C23" s="41">
        <v>0</v>
      </c>
      <c r="D23" s="41">
        <v>0</v>
      </c>
      <c r="E23" s="41">
        <v>0</v>
      </c>
      <c r="F23" s="41">
        <v>0</v>
      </c>
      <c r="G23" s="41">
        <v>0</v>
      </c>
      <c r="H23" s="41">
        <v>0</v>
      </c>
      <c r="I23" s="41">
        <v>0</v>
      </c>
      <c r="J23" s="41">
        <v>0</v>
      </c>
      <c r="K23" s="41">
        <v>937168</v>
      </c>
      <c r="L23" s="41">
        <v>932820</v>
      </c>
      <c r="M23" s="41">
        <v>1792400</v>
      </c>
      <c r="N23" s="41">
        <v>2423216</v>
      </c>
      <c r="O23" s="41">
        <v>2416895</v>
      </c>
      <c r="P23" s="41">
        <v>2202116</v>
      </c>
      <c r="Q23" s="41">
        <v>1296849</v>
      </c>
      <c r="R23" s="41">
        <v>242991</v>
      </c>
      <c r="S23" s="41">
        <v>911479</v>
      </c>
      <c r="T23" s="41">
        <v>756848</v>
      </c>
      <c r="U23" s="41">
        <v>983131</v>
      </c>
      <c r="V23" s="41">
        <v>1474830</v>
      </c>
      <c r="W23" s="41">
        <v>2081812</v>
      </c>
      <c r="X23" s="41">
        <v>4510578</v>
      </c>
      <c r="Y23" s="41">
        <v>2696640</v>
      </c>
      <c r="Z23" s="41">
        <v>3020239</v>
      </c>
      <c r="AA23" s="41">
        <v>1009625</v>
      </c>
      <c r="AB23" s="41">
        <v>1007685</v>
      </c>
      <c r="AC23" s="41">
        <v>1636166</v>
      </c>
      <c r="AD23" s="41">
        <v>2871243</v>
      </c>
      <c r="AE23" s="41">
        <v>1709380</v>
      </c>
      <c r="AF23" s="41">
        <v>2266278</v>
      </c>
      <c r="AG23" s="41">
        <v>1241104</v>
      </c>
      <c r="AH23" s="41">
        <v>2700923</v>
      </c>
      <c r="AI23" s="41">
        <v>890671</v>
      </c>
    </row>
    <row r="24" spans="1:35" x14ac:dyDescent="0.25">
      <c r="A24" s="37" t="s">
        <v>44</v>
      </c>
      <c r="B24" s="37" t="s">
        <v>33</v>
      </c>
      <c r="C24" s="41">
        <v>0</v>
      </c>
      <c r="D24" s="41">
        <v>0</v>
      </c>
      <c r="E24" s="41">
        <v>0</v>
      </c>
      <c r="F24" s="41">
        <v>0</v>
      </c>
      <c r="G24" s="41">
        <v>0</v>
      </c>
      <c r="H24" s="41">
        <v>0</v>
      </c>
      <c r="I24" s="41">
        <v>0</v>
      </c>
      <c r="J24" s="41">
        <v>0</v>
      </c>
      <c r="K24" s="41">
        <v>0</v>
      </c>
      <c r="L24" s="41">
        <v>0</v>
      </c>
      <c r="M24" s="41">
        <v>0</v>
      </c>
      <c r="N24" s="41">
        <v>0</v>
      </c>
      <c r="O24" s="41">
        <v>0</v>
      </c>
      <c r="P24" s="41">
        <v>0</v>
      </c>
      <c r="Q24" s="41">
        <v>0</v>
      </c>
      <c r="R24" s="41">
        <v>1316202</v>
      </c>
      <c r="S24" s="41">
        <v>2578686</v>
      </c>
      <c r="T24" s="41">
        <v>1477144</v>
      </c>
      <c r="U24" s="41">
        <v>3257191</v>
      </c>
      <c r="V24" s="41">
        <v>2034165</v>
      </c>
      <c r="W24" s="41">
        <v>2214346</v>
      </c>
      <c r="X24" s="41">
        <v>6040001</v>
      </c>
      <c r="Y24" s="41">
        <v>2161823</v>
      </c>
      <c r="Z24" s="41">
        <v>9723179</v>
      </c>
      <c r="AA24" s="41">
        <v>20033893</v>
      </c>
      <c r="AB24" s="41">
        <v>28661428</v>
      </c>
      <c r="AC24" s="41">
        <v>22641556</v>
      </c>
      <c r="AD24" s="41">
        <v>17880799</v>
      </c>
      <c r="AE24" s="41">
        <v>23546647</v>
      </c>
      <c r="AF24" s="41">
        <v>20879769</v>
      </c>
      <c r="AG24" s="41">
        <v>17548069</v>
      </c>
      <c r="AH24" s="41">
        <v>19924444</v>
      </c>
      <c r="AI24" s="41">
        <v>41536032</v>
      </c>
    </row>
    <row r="25" spans="1:35" x14ac:dyDescent="0.25">
      <c r="A25" s="37" t="s">
        <v>48</v>
      </c>
      <c r="B25" s="37" t="s">
        <v>33</v>
      </c>
      <c r="C25" s="41">
        <v>0</v>
      </c>
      <c r="D25" s="41">
        <v>0</v>
      </c>
      <c r="E25" s="41">
        <v>0</v>
      </c>
      <c r="F25" s="41">
        <v>0</v>
      </c>
      <c r="G25" s="41">
        <v>0</v>
      </c>
      <c r="H25" s="41">
        <v>0</v>
      </c>
      <c r="I25" s="41">
        <v>0</v>
      </c>
      <c r="J25" s="41">
        <v>0</v>
      </c>
      <c r="K25" s="41">
        <v>0</v>
      </c>
      <c r="L25" s="41">
        <v>0</v>
      </c>
      <c r="M25" s="41">
        <v>0</v>
      </c>
      <c r="N25" s="41">
        <v>0</v>
      </c>
      <c r="O25" s="41">
        <v>0</v>
      </c>
      <c r="P25" s="41">
        <v>0</v>
      </c>
      <c r="Q25" s="41">
        <v>0</v>
      </c>
      <c r="R25" s="41">
        <v>0</v>
      </c>
      <c r="S25" s="41">
        <v>0</v>
      </c>
      <c r="T25" s="41">
        <v>0</v>
      </c>
      <c r="U25" s="41">
        <v>0</v>
      </c>
      <c r="V25" s="41">
        <v>0</v>
      </c>
      <c r="W25" s="41">
        <v>3928674</v>
      </c>
      <c r="X25" s="41">
        <v>14128965</v>
      </c>
      <c r="Y25" s="41">
        <v>10484086</v>
      </c>
      <c r="Z25" s="41">
        <v>12458504</v>
      </c>
      <c r="AA25" s="41">
        <v>2946459</v>
      </c>
      <c r="AB25" s="41">
        <v>1825856</v>
      </c>
      <c r="AC25" s="41">
        <v>2267031</v>
      </c>
      <c r="AD25" s="41">
        <v>7967091</v>
      </c>
      <c r="AE25" s="41">
        <v>7650015</v>
      </c>
      <c r="AF25" s="41">
        <v>20506472</v>
      </c>
      <c r="AG25" s="41">
        <v>8686897</v>
      </c>
      <c r="AH25" s="41">
        <v>31498325</v>
      </c>
      <c r="AI25" s="41">
        <v>49012902</v>
      </c>
    </row>
    <row r="26" spans="1:35" ht="25.5" x14ac:dyDescent="0.25">
      <c r="A26" s="37" t="s">
        <v>42</v>
      </c>
      <c r="B26" s="37" t="s">
        <v>31</v>
      </c>
      <c r="C26" s="41">
        <v>236835</v>
      </c>
      <c r="D26" s="41">
        <v>328532</v>
      </c>
      <c r="E26" s="41">
        <v>530962</v>
      </c>
      <c r="F26" s="41">
        <v>478928</v>
      </c>
      <c r="G26" s="41">
        <v>468876</v>
      </c>
      <c r="H26" s="41">
        <v>453202</v>
      </c>
      <c r="I26" s="41">
        <v>384063</v>
      </c>
      <c r="J26" s="41">
        <v>287824</v>
      </c>
      <c r="K26" s="41">
        <v>439275</v>
      </c>
      <c r="L26" s="41">
        <v>619058</v>
      </c>
      <c r="M26" s="41">
        <v>5122515</v>
      </c>
      <c r="N26" s="41">
        <v>4035941</v>
      </c>
      <c r="O26" s="41">
        <v>4352778</v>
      </c>
      <c r="P26" s="41">
        <v>3926419</v>
      </c>
      <c r="Q26" s="41">
        <v>9317854</v>
      </c>
      <c r="R26" s="41">
        <v>11083599</v>
      </c>
      <c r="S26" s="41">
        <v>11989322</v>
      </c>
      <c r="T26" s="41">
        <v>16340446</v>
      </c>
      <c r="U26" s="41">
        <v>18290657</v>
      </c>
      <c r="V26" s="41">
        <v>19722663</v>
      </c>
      <c r="W26" s="41">
        <v>20991313</v>
      </c>
      <c r="X26" s="41">
        <v>22200732</v>
      </c>
      <c r="Y26" s="41">
        <v>22920129</v>
      </c>
      <c r="Z26" s="41">
        <v>22904381</v>
      </c>
      <c r="AA26" s="41">
        <v>23591564</v>
      </c>
      <c r="AB26" s="41">
        <v>27134276</v>
      </c>
      <c r="AC26" s="41">
        <v>27604709</v>
      </c>
      <c r="AD26" s="41">
        <v>27038593</v>
      </c>
      <c r="AE26" s="41">
        <v>26895940</v>
      </c>
      <c r="AF26" s="41">
        <v>27810734</v>
      </c>
      <c r="AG26" s="41">
        <v>30466493</v>
      </c>
      <c r="AH26" s="41">
        <v>31824576</v>
      </c>
      <c r="AI26" s="41">
        <v>30745830</v>
      </c>
    </row>
    <row r="27" spans="1:35" ht="25.5" x14ac:dyDescent="0.25">
      <c r="A27" s="37" t="s">
        <v>43</v>
      </c>
      <c r="B27" s="37" t="s">
        <v>31</v>
      </c>
      <c r="C27" s="41">
        <v>17755379</v>
      </c>
      <c r="D27" s="41">
        <v>18565504</v>
      </c>
      <c r="E27" s="41">
        <v>18690881</v>
      </c>
      <c r="F27" s="41">
        <v>18392657</v>
      </c>
      <c r="G27" s="41">
        <v>18498641</v>
      </c>
      <c r="H27" s="41">
        <v>19951818</v>
      </c>
      <c r="I27" s="41">
        <v>22966235</v>
      </c>
      <c r="J27" s="41">
        <v>23146848</v>
      </c>
      <c r="K27" s="41">
        <v>24491760</v>
      </c>
      <c r="L27" s="41">
        <v>22938152</v>
      </c>
      <c r="M27" s="41">
        <v>20027337</v>
      </c>
      <c r="N27" s="41">
        <v>21696685</v>
      </c>
      <c r="O27" s="41">
        <v>23042053</v>
      </c>
      <c r="P27" s="41">
        <v>27591070</v>
      </c>
      <c r="Q27" s="41">
        <v>23940761</v>
      </c>
      <c r="R27" s="41">
        <v>22355810</v>
      </c>
      <c r="S27" s="41">
        <v>21501679</v>
      </c>
      <c r="T27" s="41">
        <v>17616842</v>
      </c>
      <c r="U27" s="41">
        <v>17191426</v>
      </c>
      <c r="V27" s="41">
        <v>15766564</v>
      </c>
      <c r="W27" s="41">
        <v>14130989</v>
      </c>
      <c r="X27" s="41">
        <v>14501549</v>
      </c>
      <c r="Y27" s="41">
        <v>14068449</v>
      </c>
      <c r="Z27" s="41">
        <v>13806273</v>
      </c>
      <c r="AA27" s="41">
        <v>14006287</v>
      </c>
      <c r="AB27" s="41">
        <v>12372350</v>
      </c>
      <c r="AC27" s="41">
        <v>12568549</v>
      </c>
      <c r="AD27" s="41">
        <v>12096478</v>
      </c>
      <c r="AE27" s="41">
        <v>12744853</v>
      </c>
      <c r="AF27" s="41">
        <v>13714400</v>
      </c>
      <c r="AG27" s="41">
        <v>12208520</v>
      </c>
      <c r="AH27" s="41">
        <v>9504420</v>
      </c>
      <c r="AI27" s="41">
        <v>11319060</v>
      </c>
    </row>
    <row r="28" spans="1:35" ht="63.75" x14ac:dyDescent="0.25">
      <c r="A28" s="25" t="s">
        <v>199</v>
      </c>
      <c r="B28" s="37" t="s">
        <v>31</v>
      </c>
      <c r="C28" s="41">
        <v>0</v>
      </c>
      <c r="D28" s="41">
        <v>0</v>
      </c>
      <c r="E28" s="41">
        <v>0</v>
      </c>
      <c r="F28" s="41">
        <v>0</v>
      </c>
      <c r="G28" s="41">
        <v>0</v>
      </c>
      <c r="H28" s="41">
        <v>0</v>
      </c>
      <c r="I28" s="41">
        <v>0</v>
      </c>
      <c r="J28" s="41">
        <v>0</v>
      </c>
      <c r="K28" s="41">
        <v>0</v>
      </c>
      <c r="L28" s="41">
        <v>126</v>
      </c>
      <c r="M28" s="41">
        <v>4672</v>
      </c>
      <c r="N28" s="41">
        <v>8141</v>
      </c>
      <c r="O28" s="41">
        <v>7656</v>
      </c>
      <c r="P28" s="41">
        <v>10232</v>
      </c>
      <c r="Q28" s="41">
        <v>0</v>
      </c>
      <c r="R28" s="41">
        <v>0</v>
      </c>
      <c r="S28" s="41">
        <v>0</v>
      </c>
      <c r="T28" s="41">
        <v>0</v>
      </c>
      <c r="U28" s="41">
        <v>4956</v>
      </c>
      <c r="V28" s="41">
        <v>25444</v>
      </c>
      <c r="W28" s="41">
        <v>42772</v>
      </c>
      <c r="X28" s="41">
        <v>26414</v>
      </c>
      <c r="Y28" s="41">
        <v>23158</v>
      </c>
      <c r="Z28" s="41">
        <v>23159</v>
      </c>
      <c r="AA28" s="41">
        <v>20563</v>
      </c>
      <c r="AB28" s="41">
        <v>21932</v>
      </c>
      <c r="AC28" s="41">
        <v>20525</v>
      </c>
      <c r="AD28" s="41">
        <v>24560</v>
      </c>
      <c r="AE28" s="41">
        <v>332012</v>
      </c>
      <c r="AF28" s="41">
        <v>326525</v>
      </c>
      <c r="AG28" s="41">
        <v>396075</v>
      </c>
      <c r="AH28" s="41">
        <v>416774</v>
      </c>
      <c r="AI28" s="41">
        <v>570690</v>
      </c>
    </row>
    <row r="29" spans="1:35" ht="38.25" x14ac:dyDescent="0.25">
      <c r="A29" s="25" t="s">
        <v>193</v>
      </c>
      <c r="B29" s="37" t="s">
        <v>31</v>
      </c>
      <c r="C29" s="41">
        <v>0</v>
      </c>
      <c r="D29" s="41">
        <v>0</v>
      </c>
      <c r="E29" s="41">
        <v>0</v>
      </c>
      <c r="F29" s="41">
        <v>0</v>
      </c>
      <c r="G29" s="41">
        <v>0</v>
      </c>
      <c r="H29" s="41">
        <v>0</v>
      </c>
      <c r="I29" s="41">
        <v>0</v>
      </c>
      <c r="J29" s="41">
        <v>0</v>
      </c>
      <c r="K29" s="41">
        <v>0</v>
      </c>
      <c r="L29" s="41">
        <v>0</v>
      </c>
      <c r="M29" s="41">
        <v>0</v>
      </c>
      <c r="N29" s="41">
        <v>0</v>
      </c>
      <c r="O29" s="41">
        <v>0</v>
      </c>
      <c r="P29" s="41">
        <v>0</v>
      </c>
      <c r="Q29" s="41">
        <v>0</v>
      </c>
      <c r="R29" s="41">
        <v>0</v>
      </c>
      <c r="S29" s="41">
        <v>0</v>
      </c>
      <c r="T29" s="41">
        <v>0</v>
      </c>
      <c r="U29" s="41">
        <v>0</v>
      </c>
      <c r="V29" s="41">
        <v>0</v>
      </c>
      <c r="W29" s="41">
        <v>0</v>
      </c>
      <c r="X29" s="41">
        <v>0</v>
      </c>
      <c r="Y29" s="41">
        <v>0</v>
      </c>
      <c r="Z29" s="41">
        <v>0</v>
      </c>
      <c r="AA29" s="41">
        <v>17551</v>
      </c>
      <c r="AB29" s="41">
        <v>273534</v>
      </c>
      <c r="AC29" s="41">
        <v>503418</v>
      </c>
      <c r="AD29" s="41">
        <v>532250</v>
      </c>
      <c r="AE29" s="41">
        <v>406773</v>
      </c>
      <c r="AF29" s="41">
        <v>188609</v>
      </c>
      <c r="AG29" s="41">
        <v>416794</v>
      </c>
      <c r="AH29" s="41">
        <v>404542</v>
      </c>
      <c r="AI29" s="41">
        <v>863408</v>
      </c>
    </row>
    <row r="30" spans="1:35" x14ac:dyDescent="0.25">
      <c r="A30" s="37" t="s">
        <v>195</v>
      </c>
      <c r="B30" s="37" t="s">
        <v>33</v>
      </c>
      <c r="C30" s="41">
        <v>0</v>
      </c>
      <c r="D30" s="41">
        <v>0</v>
      </c>
      <c r="E30" s="41">
        <v>0</v>
      </c>
      <c r="F30" s="41">
        <v>0</v>
      </c>
      <c r="G30" s="41">
        <v>0</v>
      </c>
      <c r="H30" s="41">
        <v>0</v>
      </c>
      <c r="I30" s="41">
        <v>0</v>
      </c>
      <c r="J30" s="41">
        <v>0</v>
      </c>
      <c r="K30" s="41">
        <v>0</v>
      </c>
      <c r="L30" s="41">
        <v>0</v>
      </c>
      <c r="M30" s="41">
        <v>0</v>
      </c>
      <c r="N30" s="41">
        <v>0</v>
      </c>
      <c r="O30" s="41">
        <v>0</v>
      </c>
      <c r="P30" s="41">
        <v>0</v>
      </c>
      <c r="Q30" s="41">
        <v>0</v>
      </c>
      <c r="R30" s="41">
        <v>0</v>
      </c>
      <c r="S30" s="41">
        <v>0</v>
      </c>
      <c r="T30" s="41">
        <v>0</v>
      </c>
      <c r="U30" s="41">
        <v>0</v>
      </c>
      <c r="V30" s="41">
        <v>0</v>
      </c>
      <c r="W30" s="41">
        <v>0</v>
      </c>
      <c r="X30" s="41">
        <v>0</v>
      </c>
      <c r="Y30" s="41">
        <v>0</v>
      </c>
      <c r="Z30" s="41">
        <v>0</v>
      </c>
      <c r="AA30" s="41">
        <v>0</v>
      </c>
      <c r="AB30" s="41">
        <v>0</v>
      </c>
      <c r="AC30" s="41">
        <v>0</v>
      </c>
      <c r="AD30" s="41">
        <v>0</v>
      </c>
      <c r="AE30" s="41">
        <v>0</v>
      </c>
      <c r="AF30" s="41">
        <v>0</v>
      </c>
      <c r="AG30" s="41">
        <v>0</v>
      </c>
      <c r="AH30" s="41">
        <v>0</v>
      </c>
      <c r="AI30" s="41">
        <v>0</v>
      </c>
    </row>
    <row r="31" spans="1:35" x14ac:dyDescent="0.25">
      <c r="A31" s="37" t="s">
        <v>187</v>
      </c>
      <c r="B31" s="37" t="s">
        <v>33</v>
      </c>
      <c r="C31" s="41">
        <v>0</v>
      </c>
      <c r="D31" s="41">
        <v>0</v>
      </c>
      <c r="E31" s="41">
        <v>0</v>
      </c>
      <c r="F31" s="41">
        <v>0</v>
      </c>
      <c r="G31" s="41">
        <v>0</v>
      </c>
      <c r="H31" s="41">
        <v>0</v>
      </c>
      <c r="I31" s="41">
        <v>0</v>
      </c>
      <c r="J31" s="41">
        <v>0</v>
      </c>
      <c r="K31" s="41">
        <v>0</v>
      </c>
      <c r="L31" s="41">
        <v>0</v>
      </c>
      <c r="M31" s="41">
        <v>0</v>
      </c>
      <c r="N31" s="41">
        <v>0</v>
      </c>
      <c r="O31" s="41">
        <v>0</v>
      </c>
      <c r="P31" s="41">
        <v>0</v>
      </c>
      <c r="Q31" s="41">
        <v>0</v>
      </c>
      <c r="R31" s="41">
        <v>0</v>
      </c>
      <c r="S31" s="41">
        <v>0</v>
      </c>
      <c r="T31" s="41">
        <v>0</v>
      </c>
      <c r="U31" s="41">
        <v>0</v>
      </c>
      <c r="V31" s="41">
        <v>0</v>
      </c>
      <c r="W31" s="41">
        <v>0</v>
      </c>
      <c r="X31" s="41">
        <v>0</v>
      </c>
      <c r="Y31" s="41">
        <v>0</v>
      </c>
      <c r="Z31" s="41">
        <v>0</v>
      </c>
      <c r="AA31" s="41">
        <v>0</v>
      </c>
      <c r="AB31" s="41">
        <v>0</v>
      </c>
      <c r="AC31" s="41">
        <v>0</v>
      </c>
      <c r="AD31" s="41">
        <v>0</v>
      </c>
      <c r="AE31" s="41">
        <v>0</v>
      </c>
      <c r="AF31" s="41">
        <v>0</v>
      </c>
      <c r="AG31" s="41">
        <v>0</v>
      </c>
      <c r="AH31" s="41">
        <v>170876</v>
      </c>
      <c r="AI31" s="41">
        <v>107933</v>
      </c>
    </row>
    <row r="32" spans="1:35" x14ac:dyDescent="0.25">
      <c r="A32" s="37" t="s">
        <v>194</v>
      </c>
      <c r="B32" s="37" t="s">
        <v>33</v>
      </c>
      <c r="C32" s="41">
        <v>0</v>
      </c>
      <c r="D32" s="41">
        <v>0</v>
      </c>
      <c r="E32" s="41">
        <v>0</v>
      </c>
      <c r="F32" s="41">
        <v>0</v>
      </c>
      <c r="G32" s="41">
        <v>0</v>
      </c>
      <c r="H32" s="41">
        <v>0</v>
      </c>
      <c r="I32" s="41">
        <v>0</v>
      </c>
      <c r="J32" s="41">
        <v>0</v>
      </c>
      <c r="K32" s="41">
        <v>0</v>
      </c>
      <c r="L32" s="41">
        <v>0</v>
      </c>
      <c r="M32" s="41">
        <v>0</v>
      </c>
      <c r="N32" s="41">
        <v>0</v>
      </c>
      <c r="O32" s="41">
        <v>0</v>
      </c>
      <c r="P32" s="41">
        <v>0</v>
      </c>
      <c r="Q32" s="41">
        <v>0</v>
      </c>
      <c r="R32" s="41">
        <v>0</v>
      </c>
      <c r="S32" s="41">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row>
    <row r="33" spans="1:35" x14ac:dyDescent="0.25">
      <c r="A33" s="37" t="s">
        <v>1</v>
      </c>
      <c r="B33" s="37" t="s">
        <v>1</v>
      </c>
      <c r="C33" s="37" t="s">
        <v>1</v>
      </c>
      <c r="D33" s="37" t="s">
        <v>1</v>
      </c>
      <c r="E33" s="37" t="s">
        <v>1</v>
      </c>
      <c r="F33" s="37" t="s">
        <v>1</v>
      </c>
      <c r="G33" s="37" t="s">
        <v>1</v>
      </c>
      <c r="H33" s="37" t="s">
        <v>1</v>
      </c>
      <c r="I33" s="37" t="s">
        <v>1</v>
      </c>
      <c r="J33" s="37" t="s">
        <v>1</v>
      </c>
      <c r="K33" s="37" t="s">
        <v>1</v>
      </c>
      <c r="L33" s="37" t="s">
        <v>1</v>
      </c>
      <c r="M33" s="37" t="s">
        <v>1</v>
      </c>
      <c r="N33" s="37" t="s">
        <v>1</v>
      </c>
      <c r="O33" s="37" t="s">
        <v>1</v>
      </c>
      <c r="P33" s="37" t="s">
        <v>1</v>
      </c>
      <c r="Q33" s="37" t="s">
        <v>1</v>
      </c>
      <c r="R33" s="37" t="s">
        <v>1</v>
      </c>
      <c r="S33" s="37" t="s">
        <v>1</v>
      </c>
      <c r="T33" s="37" t="s">
        <v>1</v>
      </c>
      <c r="U33" s="37" t="s">
        <v>1</v>
      </c>
      <c r="V33" s="37" t="s">
        <v>1</v>
      </c>
      <c r="W33" s="37" t="s">
        <v>1</v>
      </c>
      <c r="X33" s="37" t="s">
        <v>1</v>
      </c>
      <c r="Y33" s="37" t="s">
        <v>1</v>
      </c>
      <c r="Z33" s="37" t="s">
        <v>1</v>
      </c>
      <c r="AA33" s="37" t="s">
        <v>1</v>
      </c>
      <c r="AB33" s="37" t="s">
        <v>1</v>
      </c>
      <c r="AC33" s="37" t="s">
        <v>1</v>
      </c>
      <c r="AD33" s="37" t="s">
        <v>1</v>
      </c>
      <c r="AE33" s="37" t="s">
        <v>1</v>
      </c>
      <c r="AF33" s="37" t="s">
        <v>1</v>
      </c>
      <c r="AG33" s="37" t="s">
        <v>1</v>
      </c>
      <c r="AH33" s="37" t="s">
        <v>1</v>
      </c>
      <c r="AI33" s="37" t="s">
        <v>1</v>
      </c>
    </row>
    <row r="34" spans="1:35" x14ac:dyDescent="0.25">
      <c r="A34" s="38" t="s">
        <v>0</v>
      </c>
      <c r="B34" s="38" t="s">
        <v>1</v>
      </c>
      <c r="C34" s="55">
        <v>2011</v>
      </c>
      <c r="D34" s="56"/>
      <c r="E34" s="56"/>
      <c r="F34" s="57"/>
      <c r="G34" s="55">
        <v>2012</v>
      </c>
      <c r="H34" s="56"/>
      <c r="I34" s="56"/>
      <c r="J34" s="57"/>
      <c r="K34" s="55">
        <v>2013</v>
      </c>
      <c r="L34" s="56"/>
      <c r="M34" s="56"/>
      <c r="N34" s="57"/>
      <c r="O34" s="55">
        <v>2014</v>
      </c>
      <c r="P34" s="56"/>
      <c r="Q34" s="56"/>
      <c r="R34" s="57"/>
      <c r="S34" s="55">
        <v>2015</v>
      </c>
      <c r="T34" s="56"/>
      <c r="U34" s="56"/>
      <c r="V34" s="57"/>
      <c r="W34" s="55">
        <v>2016</v>
      </c>
      <c r="X34" s="56"/>
      <c r="Y34" s="56"/>
      <c r="Z34" s="57"/>
      <c r="AA34" s="55">
        <v>2017</v>
      </c>
      <c r="AB34" s="56"/>
      <c r="AC34" s="56"/>
      <c r="AD34" s="57"/>
      <c r="AE34" s="55">
        <v>2018</v>
      </c>
      <c r="AF34" s="56"/>
      <c r="AG34" s="56"/>
      <c r="AH34" s="57"/>
      <c r="AI34" s="39">
        <v>2019</v>
      </c>
    </row>
    <row r="35" spans="1:35" x14ac:dyDescent="0.25">
      <c r="A35" s="37" t="s">
        <v>63</v>
      </c>
      <c r="B35" s="37" t="s">
        <v>1</v>
      </c>
      <c r="C35" s="37" t="s">
        <v>4</v>
      </c>
      <c r="D35" s="37" t="s">
        <v>5</v>
      </c>
      <c r="E35" s="37" t="s">
        <v>6</v>
      </c>
      <c r="F35" s="37" t="s">
        <v>7</v>
      </c>
      <c r="G35" s="37" t="s">
        <v>4</v>
      </c>
      <c r="H35" s="37" t="s">
        <v>5</v>
      </c>
      <c r="I35" s="37" t="s">
        <v>6</v>
      </c>
      <c r="J35" s="37" t="s">
        <v>7</v>
      </c>
      <c r="K35" s="37" t="s">
        <v>4</v>
      </c>
      <c r="L35" s="37" t="s">
        <v>5</v>
      </c>
      <c r="M35" s="37" t="s">
        <v>6</v>
      </c>
      <c r="N35" s="37" t="s">
        <v>7</v>
      </c>
      <c r="O35" s="37" t="s">
        <v>4</v>
      </c>
      <c r="P35" s="37" t="s">
        <v>5</v>
      </c>
      <c r="Q35" s="37" t="s">
        <v>6</v>
      </c>
      <c r="R35" s="37" t="s">
        <v>7</v>
      </c>
      <c r="S35" s="37" t="s">
        <v>4</v>
      </c>
      <c r="T35" s="37" t="s">
        <v>5</v>
      </c>
      <c r="U35" s="37" t="s">
        <v>6</v>
      </c>
      <c r="V35" s="37" t="s">
        <v>7</v>
      </c>
      <c r="W35" s="37" t="s">
        <v>4</v>
      </c>
      <c r="X35" s="37" t="s">
        <v>5</v>
      </c>
      <c r="Y35" s="37" t="s">
        <v>6</v>
      </c>
      <c r="Z35" s="37" t="s">
        <v>7</v>
      </c>
      <c r="AA35" s="37" t="s">
        <v>4</v>
      </c>
      <c r="AB35" s="37" t="s">
        <v>5</v>
      </c>
      <c r="AC35" s="37" t="s">
        <v>6</v>
      </c>
      <c r="AD35" s="37" t="s">
        <v>7</v>
      </c>
      <c r="AE35" s="37" t="s">
        <v>4</v>
      </c>
      <c r="AF35" s="37" t="s">
        <v>5</v>
      </c>
      <c r="AG35" s="37" t="s">
        <v>6</v>
      </c>
      <c r="AH35" s="37" t="s">
        <v>7</v>
      </c>
      <c r="AI35" s="37" t="s">
        <v>4</v>
      </c>
    </row>
    <row r="36" spans="1:35" x14ac:dyDescent="0.25">
      <c r="A36" s="37" t="s">
        <v>60</v>
      </c>
      <c r="B36" s="37" t="s">
        <v>1</v>
      </c>
      <c r="C36" s="41">
        <v>168937</v>
      </c>
      <c r="D36" s="41">
        <v>202550</v>
      </c>
      <c r="E36" s="41">
        <v>196282</v>
      </c>
      <c r="F36" s="41">
        <v>192170</v>
      </c>
      <c r="G36" s="41">
        <v>201932</v>
      </c>
      <c r="H36" s="41">
        <v>204055</v>
      </c>
      <c r="I36" s="41">
        <v>179840</v>
      </c>
      <c r="J36" s="41">
        <v>181981</v>
      </c>
      <c r="K36" s="41">
        <v>279601</v>
      </c>
      <c r="L36" s="41">
        <v>318054</v>
      </c>
      <c r="M36" s="41">
        <v>338315</v>
      </c>
      <c r="N36" s="41">
        <v>379166</v>
      </c>
      <c r="O36" s="41">
        <v>367805</v>
      </c>
      <c r="P36" s="41">
        <v>440394</v>
      </c>
      <c r="Q36" s="41">
        <v>439741</v>
      </c>
      <c r="R36" s="41">
        <v>404362</v>
      </c>
      <c r="S36" s="41">
        <v>404353</v>
      </c>
      <c r="T36" s="41">
        <v>460886</v>
      </c>
      <c r="U36" s="41">
        <v>462361</v>
      </c>
      <c r="V36" s="41">
        <v>428172</v>
      </c>
      <c r="W36" s="41">
        <v>709595</v>
      </c>
      <c r="X36" s="41">
        <v>718065</v>
      </c>
      <c r="Y36" s="41">
        <v>791800</v>
      </c>
      <c r="Z36" s="41">
        <v>827937</v>
      </c>
      <c r="AA36" s="41">
        <v>758624</v>
      </c>
      <c r="AB36" s="41">
        <v>760166</v>
      </c>
      <c r="AC36" s="41">
        <v>756554</v>
      </c>
      <c r="AD36" s="41">
        <v>758374</v>
      </c>
      <c r="AE36" s="41">
        <v>725198</v>
      </c>
      <c r="AF36" s="41">
        <v>728371</v>
      </c>
      <c r="AG36" s="41">
        <v>815329</v>
      </c>
      <c r="AH36" s="41">
        <v>683053</v>
      </c>
      <c r="AI36" s="41">
        <v>787704</v>
      </c>
    </row>
    <row r="37" spans="1:35" x14ac:dyDescent="0.25">
      <c r="A37" s="37" t="s">
        <v>191</v>
      </c>
      <c r="B37" s="37" t="s">
        <v>1</v>
      </c>
      <c r="C37" s="41">
        <v>21846</v>
      </c>
      <c r="D37" s="41">
        <v>19179</v>
      </c>
      <c r="E37" s="41">
        <v>18541</v>
      </c>
      <c r="F37" s="41">
        <v>8038</v>
      </c>
      <c r="G37" s="41">
        <v>15161</v>
      </c>
      <c r="H37" s="41">
        <v>20996</v>
      </c>
      <c r="I37" s="41">
        <v>19275</v>
      </c>
      <c r="J37" s="41">
        <v>20592</v>
      </c>
      <c r="K37" s="41">
        <v>20554</v>
      </c>
      <c r="L37" s="41">
        <v>41239</v>
      </c>
      <c r="M37" s="41">
        <v>32575</v>
      </c>
      <c r="N37" s="41">
        <v>48352</v>
      </c>
      <c r="O37" s="41">
        <v>38663</v>
      </c>
      <c r="P37" s="41">
        <v>38437</v>
      </c>
      <c r="Q37" s="41">
        <v>51076</v>
      </c>
      <c r="R37" s="41">
        <v>37207</v>
      </c>
      <c r="S37" s="41">
        <v>16797</v>
      </c>
      <c r="T37" s="41">
        <v>3387</v>
      </c>
      <c r="U37" s="41">
        <v>1148</v>
      </c>
      <c r="V37" s="41">
        <v>23214</v>
      </c>
      <c r="W37" s="41">
        <v>52239</v>
      </c>
      <c r="X37" s="41">
        <v>48526</v>
      </c>
      <c r="Y37" s="41">
        <v>18271</v>
      </c>
      <c r="Z37" s="41">
        <v>16215</v>
      </c>
      <c r="AA37" s="41">
        <v>24232</v>
      </c>
      <c r="AB37" s="41">
        <v>25000</v>
      </c>
      <c r="AC37" s="41">
        <v>18329</v>
      </c>
      <c r="AD37" s="41">
        <v>13897</v>
      </c>
      <c r="AE37" s="41">
        <v>6907</v>
      </c>
      <c r="AF37" s="41">
        <v>10958</v>
      </c>
      <c r="AG37" s="41">
        <v>8761</v>
      </c>
      <c r="AH37" s="41">
        <v>12908</v>
      </c>
      <c r="AI37" s="41">
        <v>22375</v>
      </c>
    </row>
    <row r="38" spans="1:35" x14ac:dyDescent="0.25">
      <c r="A38" s="37" t="s">
        <v>192</v>
      </c>
      <c r="B38" s="37" t="s">
        <v>1</v>
      </c>
      <c r="C38" s="41">
        <v>0</v>
      </c>
      <c r="D38" s="41">
        <v>0</v>
      </c>
      <c r="E38" s="41">
        <v>0</v>
      </c>
      <c r="F38" s="41">
        <v>0</v>
      </c>
      <c r="G38" s="41">
        <v>0</v>
      </c>
      <c r="H38" s="41">
        <v>0</v>
      </c>
      <c r="I38" s="41">
        <v>0</v>
      </c>
      <c r="J38" s="41">
        <v>0</v>
      </c>
      <c r="K38" s="41">
        <v>0</v>
      </c>
      <c r="L38" s="41">
        <v>0</v>
      </c>
      <c r="M38" s="41">
        <v>0</v>
      </c>
      <c r="N38" s="41">
        <v>0</v>
      </c>
      <c r="O38" s="41">
        <v>0</v>
      </c>
      <c r="P38" s="41">
        <v>0</v>
      </c>
      <c r="Q38" s="41">
        <v>0</v>
      </c>
      <c r="R38" s="41">
        <v>0</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row>
    <row r="39" spans="1:35" x14ac:dyDescent="0.25">
      <c r="A39" s="37" t="s">
        <v>61</v>
      </c>
      <c r="B39" s="37" t="s">
        <v>1</v>
      </c>
      <c r="C39" s="41">
        <v>0</v>
      </c>
      <c r="D39" s="41">
        <v>0</v>
      </c>
      <c r="E39" s="41">
        <v>34252</v>
      </c>
      <c r="F39" s="41">
        <v>32288</v>
      </c>
      <c r="G39" s="41">
        <v>0</v>
      </c>
      <c r="H39" s="41">
        <v>0</v>
      </c>
      <c r="I39" s="41">
        <v>64851</v>
      </c>
      <c r="J39" s="41">
        <v>94171</v>
      </c>
      <c r="K39" s="41">
        <v>106524</v>
      </c>
      <c r="L39" s="41">
        <v>32813</v>
      </c>
      <c r="M39" s="41">
        <v>169471</v>
      </c>
      <c r="N39" s="41">
        <v>50279</v>
      </c>
      <c r="O39" s="41">
        <v>8953</v>
      </c>
      <c r="P39" s="41">
        <v>0</v>
      </c>
      <c r="Q39" s="41">
        <v>0</v>
      </c>
      <c r="R39" s="41">
        <v>0</v>
      </c>
      <c r="S39" s="41">
        <v>0</v>
      </c>
      <c r="T39" s="41">
        <v>0</v>
      </c>
      <c r="U39" s="41">
        <v>34445</v>
      </c>
      <c r="V39" s="41">
        <v>99078</v>
      </c>
      <c r="W39" s="41">
        <v>31430</v>
      </c>
      <c r="X39" s="41">
        <v>3615</v>
      </c>
      <c r="Y39" s="41">
        <v>22070</v>
      </c>
      <c r="Z39" s="41">
        <v>11347</v>
      </c>
      <c r="AA39" s="41">
        <v>0</v>
      </c>
      <c r="AB39" s="41">
        <v>30243</v>
      </c>
      <c r="AC39" s="41">
        <v>40287</v>
      </c>
      <c r="AD39" s="41">
        <v>50703</v>
      </c>
      <c r="AE39" s="41">
        <v>4109</v>
      </c>
      <c r="AF39" s="41">
        <v>0</v>
      </c>
      <c r="AG39" s="41">
        <v>74977</v>
      </c>
      <c r="AH39" s="41">
        <v>114261</v>
      </c>
      <c r="AI39" s="41">
        <v>34434</v>
      </c>
    </row>
    <row r="40" spans="1:35" x14ac:dyDescent="0.25">
      <c r="A40" s="37" t="s">
        <v>59</v>
      </c>
      <c r="B40" s="37" t="s">
        <v>1</v>
      </c>
      <c r="C40" s="41">
        <v>0</v>
      </c>
      <c r="D40" s="41">
        <v>0</v>
      </c>
      <c r="E40" s="41">
        <v>0</v>
      </c>
      <c r="F40" s="41">
        <v>0</v>
      </c>
      <c r="G40" s="41">
        <v>0</v>
      </c>
      <c r="H40" s="41">
        <v>0</v>
      </c>
      <c r="I40" s="41">
        <v>46720</v>
      </c>
      <c r="J40" s="41">
        <v>0</v>
      </c>
      <c r="K40" s="41">
        <v>0</v>
      </c>
      <c r="L40" s="41">
        <v>0</v>
      </c>
      <c r="M40" s="41">
        <v>0</v>
      </c>
      <c r="N40" s="41">
        <v>0</v>
      </c>
      <c r="O40" s="41">
        <v>0</v>
      </c>
      <c r="P40" s="41">
        <v>34403</v>
      </c>
      <c r="Q40" s="41">
        <v>0</v>
      </c>
      <c r="R40" s="41">
        <v>0</v>
      </c>
      <c r="S40" s="41">
        <v>0</v>
      </c>
      <c r="T40" s="41">
        <v>0</v>
      </c>
      <c r="U40" s="41">
        <v>313</v>
      </c>
      <c r="V40" s="41">
        <v>9131</v>
      </c>
      <c r="W40" s="41">
        <v>2579</v>
      </c>
      <c r="X40" s="41">
        <v>46074</v>
      </c>
      <c r="Y40" s="41">
        <v>49892</v>
      </c>
      <c r="Z40" s="41">
        <v>14305</v>
      </c>
      <c r="AA40" s="41">
        <v>0</v>
      </c>
      <c r="AB40" s="41">
        <v>39442</v>
      </c>
      <c r="AC40" s="41">
        <v>109582</v>
      </c>
      <c r="AD40" s="41">
        <v>80138</v>
      </c>
      <c r="AE40" s="41">
        <v>16666</v>
      </c>
      <c r="AF40" s="41">
        <v>12518</v>
      </c>
      <c r="AG40" s="41">
        <v>22658</v>
      </c>
      <c r="AH40" s="41">
        <v>118676</v>
      </c>
      <c r="AI40" s="41">
        <v>35595</v>
      </c>
    </row>
    <row r="41" spans="1:35" ht="25.5" x14ac:dyDescent="0.25">
      <c r="A41" s="37" t="s">
        <v>58</v>
      </c>
      <c r="B41" s="37" t="s">
        <v>1</v>
      </c>
      <c r="C41" s="41">
        <v>377</v>
      </c>
      <c r="D41" s="41">
        <v>281</v>
      </c>
      <c r="E41" s="41">
        <v>272</v>
      </c>
      <c r="F41" s="41">
        <v>189</v>
      </c>
      <c r="G41" s="41">
        <v>184</v>
      </c>
      <c r="H41" s="41">
        <v>180</v>
      </c>
      <c r="I41" s="41">
        <v>276</v>
      </c>
      <c r="J41" s="41">
        <v>0</v>
      </c>
      <c r="K41" s="41">
        <v>200</v>
      </c>
      <c r="L41" s="41">
        <v>301</v>
      </c>
      <c r="M41" s="41">
        <v>300</v>
      </c>
      <c r="N41" s="41">
        <v>405</v>
      </c>
      <c r="O41" s="41">
        <v>305</v>
      </c>
      <c r="P41" s="41">
        <v>497</v>
      </c>
      <c r="Q41" s="41">
        <v>303</v>
      </c>
      <c r="R41" s="41">
        <v>513</v>
      </c>
      <c r="S41" s="41">
        <v>296</v>
      </c>
      <c r="T41" s="41">
        <v>409</v>
      </c>
      <c r="U41" s="41">
        <v>602</v>
      </c>
      <c r="V41" s="41">
        <v>712</v>
      </c>
      <c r="W41" s="41">
        <v>550</v>
      </c>
      <c r="X41" s="41">
        <v>729</v>
      </c>
      <c r="Y41" s="41">
        <v>693</v>
      </c>
      <c r="Z41" s="41">
        <v>865</v>
      </c>
      <c r="AA41" s="41">
        <v>183</v>
      </c>
      <c r="AB41" s="41">
        <v>377</v>
      </c>
      <c r="AC41" s="41">
        <v>668</v>
      </c>
      <c r="AD41" s="41">
        <v>387</v>
      </c>
      <c r="AE41" s="41">
        <v>457</v>
      </c>
      <c r="AF41" s="41">
        <v>549</v>
      </c>
      <c r="AG41" s="41">
        <v>455</v>
      </c>
      <c r="AH41" s="41">
        <v>457</v>
      </c>
      <c r="AI41" s="41">
        <v>454</v>
      </c>
    </row>
    <row r="42" spans="1:35" x14ac:dyDescent="0.25">
      <c r="A42" s="37" t="s">
        <v>62</v>
      </c>
      <c r="B42" s="37" t="s">
        <v>1</v>
      </c>
      <c r="C42" s="41">
        <v>0</v>
      </c>
      <c r="D42" s="41">
        <v>0</v>
      </c>
      <c r="E42" s="41">
        <v>0</v>
      </c>
      <c r="F42" s="41">
        <v>0</v>
      </c>
      <c r="G42" s="41">
        <v>0</v>
      </c>
      <c r="H42" s="41">
        <v>0</v>
      </c>
      <c r="I42" s="41">
        <v>0</v>
      </c>
      <c r="J42" s="41">
        <v>0</v>
      </c>
      <c r="K42" s="41">
        <v>0</v>
      </c>
      <c r="L42" s="41">
        <v>0</v>
      </c>
      <c r="M42" s="41">
        <v>0</v>
      </c>
      <c r="N42" s="41">
        <v>0</v>
      </c>
      <c r="O42" s="41">
        <v>0</v>
      </c>
      <c r="P42" s="41">
        <v>0</v>
      </c>
      <c r="Q42" s="41">
        <v>0</v>
      </c>
      <c r="R42" s="41">
        <v>0</v>
      </c>
      <c r="S42" s="41">
        <v>0</v>
      </c>
      <c r="T42" s="41">
        <v>0</v>
      </c>
      <c r="U42" s="41">
        <v>0</v>
      </c>
      <c r="V42" s="41">
        <v>0</v>
      </c>
      <c r="W42" s="41">
        <v>0</v>
      </c>
      <c r="X42" s="41">
        <v>0</v>
      </c>
      <c r="Y42" s="41">
        <v>0</v>
      </c>
      <c r="Z42" s="41">
        <v>0</v>
      </c>
      <c r="AA42" s="41">
        <v>0</v>
      </c>
      <c r="AB42" s="41">
        <v>0</v>
      </c>
      <c r="AC42" s="41">
        <v>0</v>
      </c>
      <c r="AD42" s="41">
        <v>0</v>
      </c>
      <c r="AE42" s="41">
        <v>0</v>
      </c>
      <c r="AF42" s="41">
        <v>0</v>
      </c>
      <c r="AG42" s="41">
        <v>0</v>
      </c>
      <c r="AH42" s="41">
        <v>0</v>
      </c>
      <c r="AI42" s="41">
        <v>38931</v>
      </c>
    </row>
    <row r="43" spans="1:35" ht="25.5" x14ac:dyDescent="0.25">
      <c r="A43" s="37" t="s">
        <v>56</v>
      </c>
      <c r="B43" s="37" t="s">
        <v>1</v>
      </c>
      <c r="C43" s="41">
        <v>18847</v>
      </c>
      <c r="D43" s="41">
        <v>22122</v>
      </c>
      <c r="E43" s="41">
        <v>23031</v>
      </c>
      <c r="F43" s="41">
        <v>24485</v>
      </c>
      <c r="G43" s="41">
        <v>22126</v>
      </c>
      <c r="H43" s="41">
        <v>12405</v>
      </c>
      <c r="I43" s="41">
        <v>21124</v>
      </c>
      <c r="J43" s="41">
        <v>10735</v>
      </c>
      <c r="K43" s="41">
        <v>2861</v>
      </c>
      <c r="L43" s="41">
        <v>14060</v>
      </c>
      <c r="M43" s="41">
        <v>9090</v>
      </c>
      <c r="N43" s="41">
        <v>0</v>
      </c>
      <c r="O43" s="41">
        <v>6147</v>
      </c>
      <c r="P43" s="41">
        <v>1691</v>
      </c>
      <c r="Q43" s="41">
        <v>0</v>
      </c>
      <c r="R43" s="41">
        <v>14216</v>
      </c>
      <c r="S43" s="41">
        <v>21077</v>
      </c>
      <c r="T43" s="41">
        <v>23130</v>
      </c>
      <c r="U43" s="41">
        <v>26794</v>
      </c>
      <c r="V43" s="41">
        <v>25826</v>
      </c>
      <c r="W43" s="41">
        <v>3817</v>
      </c>
      <c r="X43" s="41">
        <v>0</v>
      </c>
      <c r="Y43" s="41">
        <v>0</v>
      </c>
      <c r="Z43" s="41">
        <v>0</v>
      </c>
      <c r="AA43" s="41">
        <v>0</v>
      </c>
      <c r="AB43" s="41">
        <v>0</v>
      </c>
      <c r="AC43" s="41">
        <v>0</v>
      </c>
      <c r="AD43" s="41">
        <v>0</v>
      </c>
      <c r="AE43" s="41">
        <v>0</v>
      </c>
      <c r="AF43" s="41">
        <v>0</v>
      </c>
      <c r="AG43" s="41">
        <v>0</v>
      </c>
      <c r="AH43" s="41">
        <v>0</v>
      </c>
      <c r="AI43" s="41">
        <v>0</v>
      </c>
    </row>
    <row r="44" spans="1:35" ht="38.25" x14ac:dyDescent="0.25">
      <c r="A44" s="37" t="s">
        <v>55</v>
      </c>
      <c r="B44" s="37" t="s">
        <v>1</v>
      </c>
      <c r="C44" s="41">
        <v>7906</v>
      </c>
      <c r="D44" s="41">
        <v>8418</v>
      </c>
      <c r="E44" s="41">
        <v>9811</v>
      </c>
      <c r="F44" s="41">
        <v>13731</v>
      </c>
      <c r="G44" s="41">
        <v>21866</v>
      </c>
      <c r="H44" s="41">
        <v>26979</v>
      </c>
      <c r="I44" s="41">
        <v>26373</v>
      </c>
      <c r="J44" s="41">
        <v>27272</v>
      </c>
      <c r="K44" s="41">
        <v>36604</v>
      </c>
      <c r="L44" s="41">
        <v>33166</v>
      </c>
      <c r="M44" s="41">
        <v>37151</v>
      </c>
      <c r="N44" s="41">
        <v>32797</v>
      </c>
      <c r="O44" s="41">
        <v>37365</v>
      </c>
      <c r="P44" s="41">
        <v>35910</v>
      </c>
      <c r="Q44" s="41">
        <v>37313</v>
      </c>
      <c r="R44" s="41">
        <v>35582</v>
      </c>
      <c r="S44" s="41">
        <v>30686</v>
      </c>
      <c r="T44" s="41">
        <v>16730</v>
      </c>
      <c r="U44" s="41">
        <v>12856</v>
      </c>
      <c r="V44" s="41">
        <v>22351</v>
      </c>
      <c r="W44" s="41">
        <v>36140</v>
      </c>
      <c r="X44" s="41">
        <v>40159</v>
      </c>
      <c r="Y44" s="41">
        <v>37024</v>
      </c>
      <c r="Z44" s="41">
        <v>35170</v>
      </c>
      <c r="AA44" s="41">
        <v>0</v>
      </c>
      <c r="AB44" s="41">
        <v>0</v>
      </c>
      <c r="AC44" s="41">
        <v>4533</v>
      </c>
      <c r="AD44" s="41">
        <v>12719</v>
      </c>
      <c r="AE44" s="41">
        <v>19228</v>
      </c>
      <c r="AF44" s="41">
        <v>19155</v>
      </c>
      <c r="AG44" s="41">
        <v>19420</v>
      </c>
      <c r="AH44" s="41">
        <v>19933</v>
      </c>
      <c r="AI44" s="41">
        <v>18845</v>
      </c>
    </row>
    <row r="45" spans="1:35" ht="38.25" x14ac:dyDescent="0.25">
      <c r="A45" s="37" t="s">
        <v>57</v>
      </c>
      <c r="B45" s="37" t="s">
        <v>1</v>
      </c>
      <c r="C45" s="41">
        <v>0</v>
      </c>
      <c r="D45" s="41">
        <v>0</v>
      </c>
      <c r="E45" s="41">
        <v>0</v>
      </c>
      <c r="F45" s="4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41">
        <v>0</v>
      </c>
      <c r="Y45" s="41">
        <v>0</v>
      </c>
      <c r="Z45" s="41">
        <v>0</v>
      </c>
      <c r="AA45" s="41">
        <v>0</v>
      </c>
      <c r="AB45" s="41">
        <v>1722</v>
      </c>
      <c r="AC45" s="41">
        <v>1648</v>
      </c>
      <c r="AD45" s="41">
        <v>416</v>
      </c>
      <c r="AE45" s="41">
        <v>3771</v>
      </c>
      <c r="AF45" s="41">
        <v>4391</v>
      </c>
      <c r="AG45" s="41">
        <v>8341</v>
      </c>
      <c r="AH45" s="41">
        <v>7477</v>
      </c>
      <c r="AI45" s="41">
        <v>7870</v>
      </c>
    </row>
    <row r="46" spans="1:35" x14ac:dyDescent="0.25">
      <c r="A46" s="25" t="s">
        <v>213</v>
      </c>
      <c r="B46" s="37" t="s">
        <v>1</v>
      </c>
      <c r="C46" s="41">
        <v>0</v>
      </c>
      <c r="D46" s="41">
        <v>0</v>
      </c>
      <c r="E46" s="41">
        <v>0</v>
      </c>
      <c r="F46" s="41">
        <v>0</v>
      </c>
      <c r="G46" s="41">
        <v>0</v>
      </c>
      <c r="H46" s="41">
        <v>0</v>
      </c>
      <c r="I46" s="41">
        <v>0</v>
      </c>
      <c r="J46" s="41">
        <v>0</v>
      </c>
      <c r="K46" s="41">
        <v>0</v>
      </c>
      <c r="L46" s="41">
        <v>0</v>
      </c>
      <c r="M46" s="41">
        <v>0</v>
      </c>
      <c r="N46" s="41">
        <v>0</v>
      </c>
      <c r="O46" s="41">
        <v>0</v>
      </c>
      <c r="P46" s="41">
        <v>0</v>
      </c>
      <c r="Q46" s="41">
        <v>0</v>
      </c>
      <c r="R46" s="41">
        <v>0</v>
      </c>
      <c r="S46" s="41">
        <v>0</v>
      </c>
      <c r="T46" s="41">
        <v>0</v>
      </c>
      <c r="U46" s="41">
        <v>0</v>
      </c>
      <c r="V46" s="41">
        <v>0</v>
      </c>
      <c r="W46" s="41">
        <v>0</v>
      </c>
      <c r="X46" s="41">
        <v>0</v>
      </c>
      <c r="Y46" s="41">
        <v>0</v>
      </c>
      <c r="Z46" s="41">
        <v>0</v>
      </c>
      <c r="AA46" s="41">
        <v>0</v>
      </c>
      <c r="AB46" s="41">
        <v>0</v>
      </c>
      <c r="AC46" s="41">
        <v>0</v>
      </c>
      <c r="AD46" s="41">
        <v>0</v>
      </c>
      <c r="AE46" s="41">
        <v>0</v>
      </c>
      <c r="AF46" s="41">
        <v>0</v>
      </c>
      <c r="AG46" s="41">
        <v>0</v>
      </c>
      <c r="AH46" s="41">
        <v>0</v>
      </c>
      <c r="AI46" s="41">
        <v>0</v>
      </c>
    </row>
    <row r="47" spans="1:35" x14ac:dyDescent="0.25">
      <c r="A47" s="37" t="s">
        <v>54</v>
      </c>
      <c r="B47" s="37" t="s">
        <v>1</v>
      </c>
      <c r="C47" s="41">
        <v>0</v>
      </c>
      <c r="D47" s="41">
        <v>0</v>
      </c>
      <c r="E47" s="41">
        <v>0</v>
      </c>
      <c r="F47" s="41">
        <v>0</v>
      </c>
      <c r="G47" s="41">
        <v>0</v>
      </c>
      <c r="H47" s="41">
        <v>0</v>
      </c>
      <c r="I47" s="41">
        <v>0</v>
      </c>
      <c r="J47" s="41">
        <v>0</v>
      </c>
      <c r="K47" s="41">
        <v>14</v>
      </c>
      <c r="L47" s="41">
        <v>70</v>
      </c>
      <c r="M47" s="41">
        <v>0</v>
      </c>
      <c r="N47" s="41">
        <v>0</v>
      </c>
      <c r="O47" s="41">
        <v>0</v>
      </c>
      <c r="P47" s="41">
        <v>0</v>
      </c>
      <c r="Q47" s="41">
        <v>0</v>
      </c>
      <c r="R47" s="41">
        <v>0</v>
      </c>
      <c r="S47" s="41">
        <v>0</v>
      </c>
      <c r="T47" s="41">
        <v>0</v>
      </c>
      <c r="U47" s="41">
        <v>0</v>
      </c>
      <c r="V47" s="41">
        <v>0</v>
      </c>
      <c r="W47" s="41">
        <v>0</v>
      </c>
      <c r="X47" s="41">
        <v>0</v>
      </c>
      <c r="Y47" s="41">
        <v>7187</v>
      </c>
      <c r="Z47" s="41">
        <v>9178</v>
      </c>
      <c r="AA47" s="41">
        <v>1157</v>
      </c>
      <c r="AB47" s="41">
        <v>0</v>
      </c>
      <c r="AC47" s="41">
        <v>983</v>
      </c>
      <c r="AD47" s="41">
        <v>0</v>
      </c>
      <c r="AE47" s="41">
        <v>0</v>
      </c>
      <c r="AF47" s="41">
        <v>0</v>
      </c>
      <c r="AG47" s="41">
        <v>0</v>
      </c>
      <c r="AH47" s="41">
        <v>0</v>
      </c>
      <c r="AI47" s="41">
        <v>0</v>
      </c>
    </row>
    <row r="48" spans="1:35" x14ac:dyDescent="0.25">
      <c r="A48" s="37" t="s">
        <v>53</v>
      </c>
      <c r="B48" s="37" t="s">
        <v>1</v>
      </c>
      <c r="C48" s="41">
        <v>43</v>
      </c>
      <c r="D48" s="41">
        <v>109</v>
      </c>
      <c r="E48" s="41">
        <v>0</v>
      </c>
      <c r="F48" s="41">
        <v>0</v>
      </c>
      <c r="G48" s="41">
        <v>98</v>
      </c>
      <c r="H48" s="41">
        <v>0</v>
      </c>
      <c r="I48" s="41">
        <v>87</v>
      </c>
      <c r="J48" s="41">
        <v>519</v>
      </c>
      <c r="K48" s="41">
        <v>1613</v>
      </c>
      <c r="L48" s="41">
        <v>6070</v>
      </c>
      <c r="M48" s="41">
        <v>5688</v>
      </c>
      <c r="N48" s="41">
        <v>9283</v>
      </c>
      <c r="O48" s="41">
        <v>7085</v>
      </c>
      <c r="P48" s="41">
        <v>8360</v>
      </c>
      <c r="Q48" s="41">
        <v>1942</v>
      </c>
      <c r="R48" s="41">
        <v>9184</v>
      </c>
      <c r="S48" s="41">
        <v>3284</v>
      </c>
      <c r="T48" s="41">
        <v>22026</v>
      </c>
      <c r="U48" s="41">
        <v>48980</v>
      </c>
      <c r="V48" s="41">
        <v>32717</v>
      </c>
      <c r="W48" s="41">
        <v>21609</v>
      </c>
      <c r="X48" s="41">
        <v>9197</v>
      </c>
      <c r="Y48" s="41">
        <v>33396</v>
      </c>
      <c r="Z48" s="41">
        <v>32762</v>
      </c>
      <c r="AA48" s="41">
        <v>46725</v>
      </c>
      <c r="AB48" s="41">
        <v>13305</v>
      </c>
      <c r="AC48" s="41">
        <v>85642</v>
      </c>
      <c r="AD48" s="41">
        <v>43498</v>
      </c>
      <c r="AE48" s="41">
        <v>34370</v>
      </c>
      <c r="AF48" s="41">
        <v>7233</v>
      </c>
      <c r="AG48" s="41">
        <v>7688</v>
      </c>
      <c r="AH48" s="41">
        <v>21583</v>
      </c>
      <c r="AI48" s="41">
        <v>939</v>
      </c>
    </row>
    <row r="49" spans="1:35" x14ac:dyDescent="0.25">
      <c r="A49" s="37" t="s">
        <v>51</v>
      </c>
      <c r="B49" s="37" t="s">
        <v>1</v>
      </c>
      <c r="C49" s="41">
        <v>1231</v>
      </c>
      <c r="D49" s="41">
        <v>1192</v>
      </c>
      <c r="E49" s="41">
        <v>2570</v>
      </c>
      <c r="F49" s="41">
        <v>3116</v>
      </c>
      <c r="G49" s="41">
        <v>2352</v>
      </c>
      <c r="H49" s="41">
        <v>3363</v>
      </c>
      <c r="I49" s="41">
        <v>1462</v>
      </c>
      <c r="J49" s="41">
        <v>569</v>
      </c>
      <c r="K49" s="41">
        <v>1873</v>
      </c>
      <c r="L49" s="41">
        <v>1919</v>
      </c>
      <c r="M49" s="41">
        <v>2679</v>
      </c>
      <c r="N49" s="41">
        <v>1639</v>
      </c>
      <c r="O49" s="41">
        <v>663</v>
      </c>
      <c r="P49" s="41">
        <v>185</v>
      </c>
      <c r="Q49" s="41">
        <v>30</v>
      </c>
      <c r="R49" s="41">
        <v>441</v>
      </c>
      <c r="S49" s="41">
        <v>4200</v>
      </c>
      <c r="T49" s="41">
        <v>8</v>
      </c>
      <c r="U49" s="41">
        <v>19</v>
      </c>
      <c r="V49" s="41">
        <v>7</v>
      </c>
      <c r="W49" s="41">
        <v>0</v>
      </c>
      <c r="X49" s="41">
        <v>0</v>
      </c>
      <c r="Y49" s="41">
        <v>5860</v>
      </c>
      <c r="Z49" s="41">
        <v>8645</v>
      </c>
      <c r="AA49" s="41">
        <v>3283</v>
      </c>
      <c r="AB49" s="41">
        <v>5167</v>
      </c>
      <c r="AC49" s="41">
        <v>5243</v>
      </c>
      <c r="AD49" s="41">
        <v>3946</v>
      </c>
      <c r="AE49" s="41">
        <v>4048</v>
      </c>
      <c r="AF49" s="41">
        <v>3266</v>
      </c>
      <c r="AG49" s="41">
        <v>3148</v>
      </c>
      <c r="AH49" s="41">
        <v>963</v>
      </c>
      <c r="AI49" s="41">
        <v>1344</v>
      </c>
    </row>
    <row r="50" spans="1:35" x14ac:dyDescent="0.25">
      <c r="A50" s="37" t="s">
        <v>52</v>
      </c>
      <c r="B50" s="37" t="s">
        <v>1</v>
      </c>
      <c r="C50" s="41">
        <v>280</v>
      </c>
      <c r="D50" s="41">
        <v>0</v>
      </c>
      <c r="E50" s="41">
        <v>0</v>
      </c>
      <c r="F50" s="41">
        <v>1692</v>
      </c>
      <c r="G50" s="41">
        <v>0</v>
      </c>
      <c r="H50" s="41">
        <v>20</v>
      </c>
      <c r="I50" s="41">
        <v>311</v>
      </c>
      <c r="J50" s="41">
        <v>502</v>
      </c>
      <c r="K50" s="41">
        <v>1929</v>
      </c>
      <c r="L50" s="41">
        <v>22328</v>
      </c>
      <c r="M50" s="41">
        <v>33680</v>
      </c>
      <c r="N50" s="41">
        <v>70810</v>
      </c>
      <c r="O50" s="41">
        <v>76718</v>
      </c>
      <c r="P50" s="41">
        <v>67930</v>
      </c>
      <c r="Q50" s="41">
        <v>37354</v>
      </c>
      <c r="R50" s="41">
        <v>74732</v>
      </c>
      <c r="S50" s="41">
        <v>57118</v>
      </c>
      <c r="T50" s="41">
        <v>72012</v>
      </c>
      <c r="U50" s="41">
        <v>131089</v>
      </c>
      <c r="V50" s="41">
        <v>182224</v>
      </c>
      <c r="W50" s="41">
        <v>195693</v>
      </c>
      <c r="X50" s="41">
        <v>205468</v>
      </c>
      <c r="Y50" s="41">
        <v>266303</v>
      </c>
      <c r="Z50" s="41">
        <v>302222</v>
      </c>
      <c r="AA50" s="41">
        <v>58658</v>
      </c>
      <c r="AB50" s="41">
        <v>103758</v>
      </c>
      <c r="AC50" s="41">
        <v>117590</v>
      </c>
      <c r="AD50" s="41">
        <v>143959</v>
      </c>
      <c r="AE50" s="41">
        <v>129380</v>
      </c>
      <c r="AF50" s="41">
        <v>110704</v>
      </c>
      <c r="AG50" s="41">
        <v>186986</v>
      </c>
      <c r="AH50" s="41">
        <v>208424</v>
      </c>
      <c r="AI50" s="41">
        <v>150823</v>
      </c>
    </row>
    <row r="51" spans="1:35" x14ac:dyDescent="0.25">
      <c r="A51" s="37" t="s">
        <v>49</v>
      </c>
      <c r="B51" s="37" t="s">
        <v>1</v>
      </c>
      <c r="C51" s="41">
        <v>10746</v>
      </c>
      <c r="D51" s="41">
        <v>20254</v>
      </c>
      <c r="E51" s="41">
        <v>19854</v>
      </c>
      <c r="F51" s="41">
        <v>22390</v>
      </c>
      <c r="G51" s="41">
        <v>29455</v>
      </c>
      <c r="H51" s="41">
        <v>32230</v>
      </c>
      <c r="I51" s="41">
        <v>32054</v>
      </c>
      <c r="J51" s="41">
        <v>33116</v>
      </c>
      <c r="K51" s="41">
        <v>39361</v>
      </c>
      <c r="L51" s="41">
        <v>80007</v>
      </c>
      <c r="M51" s="41">
        <v>77598</v>
      </c>
      <c r="N51" s="41">
        <v>175642</v>
      </c>
      <c r="O51" s="41">
        <v>75487</v>
      </c>
      <c r="P51" s="41">
        <v>97775</v>
      </c>
      <c r="Q51" s="41">
        <v>109342</v>
      </c>
      <c r="R51" s="41">
        <v>119126</v>
      </c>
      <c r="S51" s="41">
        <v>116356</v>
      </c>
      <c r="T51" s="41">
        <v>193168</v>
      </c>
      <c r="U51" s="41">
        <v>182170</v>
      </c>
      <c r="V51" s="41">
        <v>145267</v>
      </c>
      <c r="W51" s="41">
        <v>99533</v>
      </c>
      <c r="X51" s="41">
        <v>170112</v>
      </c>
      <c r="Y51" s="41">
        <v>153352</v>
      </c>
      <c r="Z51" s="41">
        <v>193339</v>
      </c>
      <c r="AA51" s="41">
        <v>130865</v>
      </c>
      <c r="AB51" s="41">
        <v>166943</v>
      </c>
      <c r="AC51" s="41">
        <v>141850</v>
      </c>
      <c r="AD51" s="41">
        <v>145368</v>
      </c>
      <c r="AE51" s="41">
        <v>110640</v>
      </c>
      <c r="AF51" s="41">
        <v>185263</v>
      </c>
      <c r="AG51" s="41">
        <v>225232</v>
      </c>
      <c r="AH51" s="41">
        <v>252635</v>
      </c>
      <c r="AI51" s="41">
        <v>190266</v>
      </c>
    </row>
    <row r="52" spans="1:35" x14ac:dyDescent="0.25">
      <c r="A52" s="37" t="s">
        <v>50</v>
      </c>
      <c r="B52" s="37" t="s">
        <v>1</v>
      </c>
      <c r="C52" s="41">
        <v>0</v>
      </c>
      <c r="D52" s="41">
        <v>0</v>
      </c>
      <c r="E52" s="41">
        <v>0</v>
      </c>
      <c r="F52" s="41">
        <v>790</v>
      </c>
      <c r="G52" s="41">
        <v>3477</v>
      </c>
      <c r="H52" s="41">
        <v>6306</v>
      </c>
      <c r="I52" s="41">
        <v>138</v>
      </c>
      <c r="J52" s="41">
        <v>3288</v>
      </c>
      <c r="K52" s="41">
        <v>2596</v>
      </c>
      <c r="L52" s="41">
        <v>12678</v>
      </c>
      <c r="M52" s="41">
        <v>10830</v>
      </c>
      <c r="N52" s="41">
        <v>8363</v>
      </c>
      <c r="O52" s="41">
        <v>9265</v>
      </c>
      <c r="P52" s="41">
        <v>9058</v>
      </c>
      <c r="Q52" s="41">
        <v>6266</v>
      </c>
      <c r="R52" s="41">
        <v>7057</v>
      </c>
      <c r="S52" s="41">
        <v>14657</v>
      </c>
      <c r="T52" s="41">
        <v>759</v>
      </c>
      <c r="U52" s="41">
        <v>2243</v>
      </c>
      <c r="V52" s="41">
        <v>5606</v>
      </c>
      <c r="W52" s="41">
        <v>5772</v>
      </c>
      <c r="X52" s="41">
        <v>7541</v>
      </c>
      <c r="Y52" s="41">
        <v>4824</v>
      </c>
      <c r="Z52" s="41">
        <v>4790</v>
      </c>
      <c r="AA52" s="41">
        <v>65952</v>
      </c>
      <c r="AB52" s="41">
        <v>32736</v>
      </c>
      <c r="AC52" s="41">
        <v>42279</v>
      </c>
      <c r="AD52" s="41">
        <v>23171</v>
      </c>
      <c r="AE52" s="41">
        <v>27899</v>
      </c>
      <c r="AF52" s="41">
        <v>51042</v>
      </c>
      <c r="AG52" s="41">
        <v>18953</v>
      </c>
      <c r="AH52" s="41">
        <v>17689</v>
      </c>
      <c r="AI52" s="41">
        <v>3768</v>
      </c>
    </row>
    <row r="53" spans="1:35" x14ac:dyDescent="0.25">
      <c r="A53" s="37" t="s">
        <v>46</v>
      </c>
      <c r="B53" s="37" t="s">
        <v>1</v>
      </c>
      <c r="C53" s="41">
        <v>0</v>
      </c>
      <c r="D53" s="41">
        <v>0</v>
      </c>
      <c r="E53" s="41">
        <v>0</v>
      </c>
      <c r="F53" s="4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580</v>
      </c>
      <c r="X53" s="41">
        <v>0</v>
      </c>
      <c r="Y53" s="41">
        <v>1556</v>
      </c>
      <c r="Z53" s="41">
        <v>0</v>
      </c>
      <c r="AA53" s="41">
        <v>0</v>
      </c>
      <c r="AB53" s="41">
        <v>0</v>
      </c>
      <c r="AC53" s="41">
        <v>0</v>
      </c>
      <c r="AD53" s="41">
        <v>0</v>
      </c>
      <c r="AE53" s="41">
        <v>0</v>
      </c>
      <c r="AF53" s="41">
        <v>0</v>
      </c>
      <c r="AG53" s="41">
        <v>17166</v>
      </c>
      <c r="AH53" s="41">
        <v>84163</v>
      </c>
      <c r="AI53" s="41">
        <v>76491</v>
      </c>
    </row>
    <row r="54" spans="1:35" x14ac:dyDescent="0.25">
      <c r="A54" s="37" t="s">
        <v>45</v>
      </c>
      <c r="B54" s="37" t="s">
        <v>1</v>
      </c>
      <c r="C54" s="41">
        <v>3070</v>
      </c>
      <c r="D54" s="41">
        <v>3368</v>
      </c>
      <c r="E54" s="41">
        <v>4362</v>
      </c>
      <c r="F54" s="41">
        <v>6220</v>
      </c>
      <c r="G54" s="41">
        <v>6701</v>
      </c>
      <c r="H54" s="41">
        <v>6804</v>
      </c>
      <c r="I54" s="41">
        <v>7938</v>
      </c>
      <c r="J54" s="41">
        <v>51216</v>
      </c>
      <c r="K54" s="41">
        <v>56576</v>
      </c>
      <c r="L54" s="41">
        <v>170461</v>
      </c>
      <c r="M54" s="41">
        <v>273948</v>
      </c>
      <c r="N54" s="41">
        <v>237847</v>
      </c>
      <c r="O54" s="41">
        <v>172114</v>
      </c>
      <c r="P54" s="41">
        <v>192514</v>
      </c>
      <c r="Q54" s="41">
        <v>249633</v>
      </c>
      <c r="R54" s="41">
        <v>165586</v>
      </c>
      <c r="S54" s="41">
        <v>170406</v>
      </c>
      <c r="T54" s="41">
        <v>218751</v>
      </c>
      <c r="U54" s="41">
        <v>257126</v>
      </c>
      <c r="V54" s="41">
        <v>261936</v>
      </c>
      <c r="W54" s="41">
        <v>186718</v>
      </c>
      <c r="X54" s="41">
        <v>396381</v>
      </c>
      <c r="Y54" s="41">
        <v>407945</v>
      </c>
      <c r="Z54" s="41">
        <v>379399</v>
      </c>
      <c r="AA54" s="41">
        <v>375030</v>
      </c>
      <c r="AB54" s="41">
        <v>523745</v>
      </c>
      <c r="AC54" s="41">
        <v>581321</v>
      </c>
      <c r="AD54" s="41">
        <v>407842</v>
      </c>
      <c r="AE54" s="41">
        <v>508221</v>
      </c>
      <c r="AF54" s="41">
        <v>488293</v>
      </c>
      <c r="AG54" s="41">
        <v>408356</v>
      </c>
      <c r="AH54" s="41">
        <v>493900</v>
      </c>
      <c r="AI54" s="41">
        <v>357141</v>
      </c>
    </row>
    <row r="55" spans="1:35" x14ac:dyDescent="0.25">
      <c r="A55" s="37" t="s">
        <v>47</v>
      </c>
      <c r="B55" s="37" t="s">
        <v>1</v>
      </c>
      <c r="C55" s="41">
        <v>0</v>
      </c>
      <c r="D55" s="41">
        <v>0</v>
      </c>
      <c r="E55" s="41">
        <v>0</v>
      </c>
      <c r="F55" s="41">
        <v>0</v>
      </c>
      <c r="G55" s="41">
        <v>0</v>
      </c>
      <c r="H55" s="41">
        <v>0</v>
      </c>
      <c r="I55" s="41">
        <v>0</v>
      </c>
      <c r="J55" s="41">
        <v>0</v>
      </c>
      <c r="K55" s="41">
        <v>7869</v>
      </c>
      <c r="L55" s="41">
        <v>7832</v>
      </c>
      <c r="M55" s="41">
        <v>15050</v>
      </c>
      <c r="N55" s="41">
        <v>20346</v>
      </c>
      <c r="O55" s="41">
        <v>20293</v>
      </c>
      <c r="P55" s="41">
        <v>18490</v>
      </c>
      <c r="Q55" s="41">
        <v>10889</v>
      </c>
      <c r="R55" s="41">
        <v>2040</v>
      </c>
      <c r="S55" s="41">
        <v>7653</v>
      </c>
      <c r="T55" s="41">
        <v>6354</v>
      </c>
      <c r="U55" s="41">
        <v>8254</v>
      </c>
      <c r="V55" s="41">
        <v>12384</v>
      </c>
      <c r="W55" s="41">
        <v>18755</v>
      </c>
      <c r="X55" s="41">
        <v>39117</v>
      </c>
      <c r="Y55" s="41">
        <v>23385</v>
      </c>
      <c r="Z55" s="41">
        <v>26191</v>
      </c>
      <c r="AA55" s="41">
        <v>8555</v>
      </c>
      <c r="AB55" s="41">
        <v>8538</v>
      </c>
      <c r="AC55" s="41">
        <v>13865</v>
      </c>
      <c r="AD55" s="41">
        <v>24330</v>
      </c>
      <c r="AE55" s="41">
        <v>14486</v>
      </c>
      <c r="AF55" s="41">
        <v>19794</v>
      </c>
      <c r="AG55" s="41">
        <v>10517</v>
      </c>
      <c r="AH55" s="41">
        <v>22887</v>
      </c>
      <c r="AI55" s="41">
        <v>7055</v>
      </c>
    </row>
    <row r="56" spans="1:35" x14ac:dyDescent="0.25">
      <c r="A56" s="37" t="s">
        <v>44</v>
      </c>
      <c r="B56" s="37" t="s">
        <v>1</v>
      </c>
      <c r="C56" s="41">
        <v>0</v>
      </c>
      <c r="D56" s="41">
        <v>0</v>
      </c>
      <c r="E56" s="41">
        <v>0</v>
      </c>
      <c r="F56" s="41">
        <v>0</v>
      </c>
      <c r="G56" s="41">
        <v>0</v>
      </c>
      <c r="H56" s="41">
        <v>0</v>
      </c>
      <c r="I56" s="41">
        <v>0</v>
      </c>
      <c r="J56" s="41">
        <v>0</v>
      </c>
      <c r="K56" s="41">
        <v>0</v>
      </c>
      <c r="L56" s="41">
        <v>0</v>
      </c>
      <c r="M56" s="41">
        <v>0</v>
      </c>
      <c r="N56" s="41">
        <v>0</v>
      </c>
      <c r="O56" s="41">
        <v>0</v>
      </c>
      <c r="P56" s="41">
        <v>0</v>
      </c>
      <c r="Q56" s="41">
        <v>0</v>
      </c>
      <c r="R56" s="41">
        <v>13420</v>
      </c>
      <c r="S56" s="41">
        <v>26293</v>
      </c>
      <c r="T56" s="41">
        <v>15062</v>
      </c>
      <c r="U56" s="41">
        <v>33211</v>
      </c>
      <c r="V56" s="41">
        <v>20741</v>
      </c>
      <c r="W56" s="41">
        <v>22199</v>
      </c>
      <c r="X56" s="41">
        <v>62125</v>
      </c>
      <c r="Y56" s="41">
        <v>21978</v>
      </c>
      <c r="Z56" s="41">
        <v>102036</v>
      </c>
      <c r="AA56" s="41">
        <v>202942</v>
      </c>
      <c r="AB56" s="41">
        <v>288033</v>
      </c>
      <c r="AC56" s="41">
        <v>230879</v>
      </c>
      <c r="AD56" s="41">
        <v>179343</v>
      </c>
      <c r="AE56" s="41">
        <v>237373</v>
      </c>
      <c r="AF56" s="41">
        <v>220505</v>
      </c>
      <c r="AG56" s="41">
        <v>175966</v>
      </c>
      <c r="AH56" s="41">
        <v>199982</v>
      </c>
      <c r="AI56" s="41">
        <v>356541</v>
      </c>
    </row>
    <row r="57" spans="1:35" x14ac:dyDescent="0.25">
      <c r="A57" s="37" t="s">
        <v>48</v>
      </c>
      <c r="B57" s="37" t="s">
        <v>1</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46316</v>
      </c>
      <c r="X57" s="41">
        <v>172936</v>
      </c>
      <c r="Y57" s="41">
        <v>122722</v>
      </c>
      <c r="Z57" s="41">
        <v>210878</v>
      </c>
      <c r="AA57" s="41">
        <v>24125</v>
      </c>
      <c r="AB57" s="41">
        <v>15309</v>
      </c>
      <c r="AC57" s="41">
        <v>18094</v>
      </c>
      <c r="AD57" s="41">
        <v>64779</v>
      </c>
      <c r="AE57" s="41">
        <v>62631</v>
      </c>
      <c r="AF57" s="41">
        <v>175533</v>
      </c>
      <c r="AG57" s="41">
        <v>72768</v>
      </c>
      <c r="AH57" s="41">
        <v>272969</v>
      </c>
      <c r="AI57" s="41">
        <v>397396</v>
      </c>
    </row>
    <row r="58" spans="1:35" ht="25.5" x14ac:dyDescent="0.25">
      <c r="A58" s="37" t="s">
        <v>42</v>
      </c>
      <c r="B58" s="37" t="s">
        <v>1</v>
      </c>
      <c r="C58" s="41">
        <v>2212</v>
      </c>
      <c r="D58" s="41">
        <v>3069</v>
      </c>
      <c r="E58" s="41">
        <v>4960</v>
      </c>
      <c r="F58" s="41">
        <v>4474</v>
      </c>
      <c r="G58" s="41">
        <v>4367</v>
      </c>
      <c r="H58" s="41">
        <v>4221</v>
      </c>
      <c r="I58" s="41">
        <v>3577</v>
      </c>
      <c r="J58" s="41">
        <v>2680</v>
      </c>
      <c r="K58" s="41">
        <v>4240</v>
      </c>
      <c r="L58" s="41">
        <v>5178</v>
      </c>
      <c r="M58" s="41">
        <v>49051</v>
      </c>
      <c r="N58" s="41">
        <v>39422</v>
      </c>
      <c r="O58" s="41">
        <v>41598</v>
      </c>
      <c r="P58" s="41">
        <v>37691</v>
      </c>
      <c r="Q58" s="41">
        <v>72480</v>
      </c>
      <c r="R58" s="41">
        <v>87230</v>
      </c>
      <c r="S58" s="41">
        <v>95988</v>
      </c>
      <c r="T58" s="41">
        <v>143767</v>
      </c>
      <c r="U58" s="41">
        <v>165182</v>
      </c>
      <c r="V58" s="41">
        <v>170257</v>
      </c>
      <c r="W58" s="41">
        <v>186060</v>
      </c>
      <c r="X58" s="41">
        <v>191135</v>
      </c>
      <c r="Y58" s="41">
        <v>153501</v>
      </c>
      <c r="Z58" s="41">
        <v>149256</v>
      </c>
      <c r="AA58" s="41">
        <v>135602</v>
      </c>
      <c r="AB58" s="41">
        <v>160532</v>
      </c>
      <c r="AC58" s="41">
        <v>161702</v>
      </c>
      <c r="AD58" s="41">
        <v>160415</v>
      </c>
      <c r="AE58" s="41">
        <v>158483</v>
      </c>
      <c r="AF58" s="41">
        <v>159553</v>
      </c>
      <c r="AG58" s="41">
        <v>175278</v>
      </c>
      <c r="AH58" s="41">
        <v>181135</v>
      </c>
      <c r="AI58" s="41">
        <v>139856</v>
      </c>
    </row>
    <row r="59" spans="1:35" ht="25.5" x14ac:dyDescent="0.25">
      <c r="A59" s="37" t="s">
        <v>43</v>
      </c>
      <c r="B59" s="37" t="s">
        <v>1</v>
      </c>
      <c r="C59" s="41">
        <v>39934</v>
      </c>
      <c r="D59" s="41">
        <v>42169</v>
      </c>
      <c r="E59" s="41">
        <v>41443</v>
      </c>
      <c r="F59" s="41">
        <v>40844</v>
      </c>
      <c r="G59" s="41">
        <v>40226</v>
      </c>
      <c r="H59" s="41">
        <v>43158</v>
      </c>
      <c r="I59" s="41">
        <v>49942</v>
      </c>
      <c r="J59" s="41">
        <v>49844</v>
      </c>
      <c r="K59" s="41">
        <v>59246</v>
      </c>
      <c r="L59" s="41">
        <v>58052</v>
      </c>
      <c r="M59" s="41">
        <v>50834</v>
      </c>
      <c r="N59" s="41">
        <v>53816</v>
      </c>
      <c r="O59" s="41">
        <v>57704</v>
      </c>
      <c r="P59" s="41">
        <v>70435</v>
      </c>
      <c r="Q59" s="41">
        <v>60886</v>
      </c>
      <c r="R59" s="41">
        <v>58340</v>
      </c>
      <c r="S59" s="41">
        <v>59759</v>
      </c>
      <c r="T59" s="41">
        <v>50798</v>
      </c>
      <c r="U59" s="41">
        <v>49738</v>
      </c>
      <c r="V59" s="41">
        <v>45811</v>
      </c>
      <c r="W59" s="41">
        <v>43789</v>
      </c>
      <c r="X59" s="41">
        <v>46764</v>
      </c>
      <c r="Y59" s="41">
        <v>41125</v>
      </c>
      <c r="Z59" s="41">
        <v>39072</v>
      </c>
      <c r="AA59" s="41">
        <v>16031</v>
      </c>
      <c r="AB59" s="41">
        <v>14323</v>
      </c>
      <c r="AC59" s="41">
        <v>14005</v>
      </c>
      <c r="AD59" s="41">
        <v>14135</v>
      </c>
      <c r="AE59" s="41">
        <v>15292</v>
      </c>
      <c r="AF59" s="41">
        <v>16964</v>
      </c>
      <c r="AG59" s="41">
        <v>14916</v>
      </c>
      <c r="AH59" s="41">
        <v>11618</v>
      </c>
      <c r="AI59" s="41">
        <v>9101</v>
      </c>
    </row>
    <row r="60" spans="1:35" ht="63.75" x14ac:dyDescent="0.25">
      <c r="A60" s="37" t="s">
        <v>199</v>
      </c>
      <c r="B60" s="37" t="s">
        <v>1</v>
      </c>
      <c r="C60" s="41">
        <v>0</v>
      </c>
      <c r="D60" s="41">
        <v>0</v>
      </c>
      <c r="E60" s="41">
        <v>0</v>
      </c>
      <c r="F60" s="41">
        <v>0</v>
      </c>
      <c r="G60" s="41">
        <v>0</v>
      </c>
      <c r="H60" s="41">
        <v>0</v>
      </c>
      <c r="I60" s="41">
        <v>0</v>
      </c>
      <c r="J60" s="41">
        <v>0</v>
      </c>
      <c r="K60" s="41">
        <v>0</v>
      </c>
      <c r="L60" s="41">
        <v>2</v>
      </c>
      <c r="M60" s="41">
        <v>64</v>
      </c>
      <c r="N60" s="41">
        <v>112</v>
      </c>
      <c r="O60" s="41">
        <v>106</v>
      </c>
      <c r="P60" s="41">
        <v>141</v>
      </c>
      <c r="Q60" s="41">
        <v>0</v>
      </c>
      <c r="R60" s="41">
        <v>0</v>
      </c>
      <c r="S60" s="41">
        <v>0</v>
      </c>
      <c r="T60" s="41">
        <v>0</v>
      </c>
      <c r="U60" s="41">
        <v>68</v>
      </c>
      <c r="V60" s="41">
        <v>351</v>
      </c>
      <c r="W60" s="41">
        <v>632</v>
      </c>
      <c r="X60" s="41">
        <v>401</v>
      </c>
      <c r="Y60" s="41">
        <v>352</v>
      </c>
      <c r="Z60" s="41">
        <v>352</v>
      </c>
      <c r="AA60" s="41">
        <v>308</v>
      </c>
      <c r="AB60" s="41">
        <v>329</v>
      </c>
      <c r="AC60" s="41">
        <v>308</v>
      </c>
      <c r="AD60" s="41">
        <v>368</v>
      </c>
      <c r="AE60" s="41">
        <v>2182</v>
      </c>
      <c r="AF60" s="41">
        <v>2182</v>
      </c>
      <c r="AG60" s="41">
        <v>3414</v>
      </c>
      <c r="AH60" s="41">
        <v>3447</v>
      </c>
      <c r="AI60" s="41">
        <v>3854</v>
      </c>
    </row>
    <row r="61" spans="1:35" ht="38.25" x14ac:dyDescent="0.25">
      <c r="A61" s="37" t="s">
        <v>193</v>
      </c>
      <c r="B61" s="37" t="s">
        <v>1</v>
      </c>
      <c r="C61" s="41">
        <v>0</v>
      </c>
      <c r="D61" s="41">
        <v>0</v>
      </c>
      <c r="E61" s="41">
        <v>0</v>
      </c>
      <c r="F61" s="41">
        <v>0</v>
      </c>
      <c r="G61" s="41">
        <v>0</v>
      </c>
      <c r="H61" s="41">
        <v>0</v>
      </c>
      <c r="I61" s="41">
        <v>0</v>
      </c>
      <c r="J61" s="41">
        <v>0</v>
      </c>
      <c r="K61" s="41">
        <v>0</v>
      </c>
      <c r="L61" s="41">
        <v>0</v>
      </c>
      <c r="M61" s="41">
        <v>0</v>
      </c>
      <c r="N61" s="41">
        <v>0</v>
      </c>
      <c r="O61" s="41">
        <v>0</v>
      </c>
      <c r="P61" s="41">
        <v>0</v>
      </c>
      <c r="Q61" s="41">
        <v>0</v>
      </c>
      <c r="R61" s="41">
        <v>0</v>
      </c>
      <c r="S61" s="41">
        <v>0</v>
      </c>
      <c r="T61" s="41">
        <v>0</v>
      </c>
      <c r="U61" s="41">
        <v>0</v>
      </c>
      <c r="V61" s="41">
        <v>0</v>
      </c>
      <c r="W61" s="41">
        <v>0</v>
      </c>
      <c r="X61" s="41">
        <v>0</v>
      </c>
      <c r="Y61" s="41">
        <v>0</v>
      </c>
      <c r="Z61" s="41">
        <v>0</v>
      </c>
      <c r="AA61" s="41">
        <v>811</v>
      </c>
      <c r="AB61" s="41">
        <v>12636</v>
      </c>
      <c r="AC61" s="41">
        <v>23311</v>
      </c>
      <c r="AD61" s="41">
        <v>24663</v>
      </c>
      <c r="AE61" s="41">
        <v>18842</v>
      </c>
      <c r="AF61" s="41">
        <v>8760</v>
      </c>
      <c r="AG61" s="41">
        <v>19279</v>
      </c>
      <c r="AH61" s="41">
        <v>18733</v>
      </c>
      <c r="AI61" s="41">
        <v>38528</v>
      </c>
    </row>
    <row r="62" spans="1:35" x14ac:dyDescent="0.25">
      <c r="A62" s="37" t="s">
        <v>195</v>
      </c>
      <c r="B62" s="37" t="s">
        <v>1</v>
      </c>
      <c r="C62" s="41">
        <v>0</v>
      </c>
      <c r="D62" s="41">
        <v>0</v>
      </c>
      <c r="E62" s="41">
        <v>0</v>
      </c>
      <c r="F62" s="4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41">
        <v>0</v>
      </c>
      <c r="Y62" s="41">
        <v>0</v>
      </c>
      <c r="Z62" s="41">
        <v>0</v>
      </c>
      <c r="AA62" s="41">
        <v>0</v>
      </c>
      <c r="AB62" s="41">
        <v>0</v>
      </c>
      <c r="AC62" s="41">
        <v>0</v>
      </c>
      <c r="AD62" s="41">
        <v>0</v>
      </c>
      <c r="AE62" s="41">
        <v>0</v>
      </c>
      <c r="AF62" s="41">
        <v>0</v>
      </c>
      <c r="AG62" s="41">
        <v>0</v>
      </c>
      <c r="AH62" s="41">
        <v>0</v>
      </c>
      <c r="AI62" s="41">
        <v>0</v>
      </c>
    </row>
    <row r="63" spans="1:35" x14ac:dyDescent="0.25">
      <c r="A63" s="37" t="s">
        <v>186</v>
      </c>
      <c r="B63" s="37"/>
      <c r="C63" s="41">
        <v>0</v>
      </c>
      <c r="D63" s="41">
        <v>0</v>
      </c>
      <c r="E63" s="41">
        <v>0</v>
      </c>
      <c r="F63" s="4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41">
        <v>0</v>
      </c>
      <c r="Y63" s="41">
        <v>0</v>
      </c>
      <c r="Z63" s="41">
        <v>0</v>
      </c>
      <c r="AA63" s="41">
        <v>0</v>
      </c>
      <c r="AB63" s="41">
        <v>0</v>
      </c>
      <c r="AC63" s="41">
        <v>0</v>
      </c>
      <c r="AD63" s="41">
        <v>0</v>
      </c>
      <c r="AE63" s="41">
        <v>0</v>
      </c>
      <c r="AF63" s="41">
        <v>0</v>
      </c>
      <c r="AG63" s="41">
        <v>0</v>
      </c>
      <c r="AH63" s="41">
        <v>1082</v>
      </c>
      <c r="AI63" s="41">
        <v>679</v>
      </c>
    </row>
    <row r="64" spans="1:35" x14ac:dyDescent="0.25">
      <c r="A64" s="37" t="s">
        <v>194</v>
      </c>
      <c r="B64" s="37" t="s">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0</v>
      </c>
      <c r="AH64" s="41">
        <v>0</v>
      </c>
      <c r="AI64" s="41">
        <v>0</v>
      </c>
    </row>
    <row r="65" spans="1:35" x14ac:dyDescent="0.25">
      <c r="A65" s="37" t="s">
        <v>1</v>
      </c>
      <c r="B65" s="37" t="s">
        <v>1</v>
      </c>
      <c r="C65" s="37" t="s">
        <v>1</v>
      </c>
      <c r="D65" s="37" t="s">
        <v>1</v>
      </c>
      <c r="E65" s="37" t="s">
        <v>1</v>
      </c>
      <c r="F65" s="37" t="s">
        <v>1</v>
      </c>
      <c r="G65" s="37" t="s">
        <v>1</v>
      </c>
      <c r="H65" s="37" t="s">
        <v>1</v>
      </c>
      <c r="I65" s="37" t="s">
        <v>1</v>
      </c>
      <c r="J65" s="37" t="s">
        <v>1</v>
      </c>
      <c r="K65" s="37" t="s">
        <v>1</v>
      </c>
      <c r="L65" s="37" t="s">
        <v>1</v>
      </c>
      <c r="M65" s="37" t="s">
        <v>1</v>
      </c>
      <c r="N65" s="37" t="s">
        <v>1</v>
      </c>
      <c r="O65" s="37" t="s">
        <v>1</v>
      </c>
      <c r="P65" s="37" t="s">
        <v>1</v>
      </c>
      <c r="Q65" s="37" t="s">
        <v>1</v>
      </c>
      <c r="R65" s="37" t="s">
        <v>1</v>
      </c>
      <c r="S65" s="37" t="s">
        <v>1</v>
      </c>
      <c r="T65" s="37" t="s">
        <v>1</v>
      </c>
      <c r="U65" s="37" t="s">
        <v>1</v>
      </c>
      <c r="V65" s="37" t="s">
        <v>1</v>
      </c>
      <c r="W65" s="37" t="s">
        <v>1</v>
      </c>
      <c r="X65" s="37" t="s">
        <v>1</v>
      </c>
      <c r="Y65" s="37" t="s">
        <v>1</v>
      </c>
      <c r="Z65" s="37" t="s">
        <v>1</v>
      </c>
      <c r="AA65" s="37" t="s">
        <v>1</v>
      </c>
      <c r="AB65" s="37" t="s">
        <v>1</v>
      </c>
      <c r="AC65" s="37" t="s">
        <v>1</v>
      </c>
      <c r="AD65" s="37" t="s">
        <v>1</v>
      </c>
      <c r="AE65" s="37" t="s">
        <v>1</v>
      </c>
      <c r="AF65" s="37" t="s">
        <v>1</v>
      </c>
      <c r="AG65" s="37" t="s">
        <v>1</v>
      </c>
      <c r="AH65" s="37" t="s">
        <v>1</v>
      </c>
      <c r="AI65" s="37" t="s">
        <v>1</v>
      </c>
    </row>
    <row r="66" spans="1:35" ht="13.5" customHeight="1" x14ac:dyDescent="0.25"/>
    <row r="67" spans="1:35" x14ac:dyDescent="0.25">
      <c r="A67" s="38" t="s">
        <v>28</v>
      </c>
      <c r="B67" s="37" t="s">
        <v>1</v>
      </c>
      <c r="C67" s="55">
        <v>2011</v>
      </c>
      <c r="D67" s="56"/>
      <c r="E67" s="56"/>
      <c r="F67" s="57"/>
      <c r="G67" s="55">
        <v>2012</v>
      </c>
      <c r="H67" s="56"/>
      <c r="I67" s="56"/>
      <c r="J67" s="57"/>
      <c r="K67" s="55">
        <v>2013</v>
      </c>
      <c r="L67" s="56"/>
      <c r="M67" s="56"/>
      <c r="N67" s="57"/>
      <c r="O67" s="55">
        <v>2014</v>
      </c>
      <c r="P67" s="56"/>
      <c r="Q67" s="56"/>
      <c r="R67" s="57"/>
      <c r="S67" s="55">
        <v>2015</v>
      </c>
      <c r="T67" s="56"/>
      <c r="U67" s="56"/>
      <c r="V67" s="57"/>
      <c r="W67" s="55">
        <v>2016</v>
      </c>
      <c r="X67" s="56"/>
      <c r="Y67" s="56"/>
      <c r="Z67" s="57"/>
      <c r="AA67" s="55">
        <v>2017</v>
      </c>
      <c r="AB67" s="56"/>
      <c r="AC67" s="56"/>
      <c r="AD67" s="57"/>
      <c r="AE67" s="55">
        <v>2018</v>
      </c>
      <c r="AF67" s="56"/>
      <c r="AG67" s="56"/>
      <c r="AH67" s="57"/>
      <c r="AI67" s="39">
        <v>2019</v>
      </c>
    </row>
    <row r="68" spans="1:35" x14ac:dyDescent="0.25">
      <c r="A68" s="37" t="s">
        <v>63</v>
      </c>
      <c r="B68" s="38" t="s">
        <v>1</v>
      </c>
      <c r="C68" s="37" t="s">
        <v>4</v>
      </c>
      <c r="D68" s="37" t="s">
        <v>5</v>
      </c>
      <c r="E68" s="37" t="s">
        <v>6</v>
      </c>
      <c r="F68" s="37" t="s">
        <v>7</v>
      </c>
      <c r="G68" s="37" t="s">
        <v>4</v>
      </c>
      <c r="H68" s="37" t="s">
        <v>5</v>
      </c>
      <c r="I68" s="37" t="s">
        <v>6</v>
      </c>
      <c r="J68" s="37" t="s">
        <v>7</v>
      </c>
      <c r="K68" s="37" t="s">
        <v>4</v>
      </c>
      <c r="L68" s="37" t="s">
        <v>5</v>
      </c>
      <c r="M68" s="37" t="s">
        <v>6</v>
      </c>
      <c r="N68" s="37" t="s">
        <v>7</v>
      </c>
      <c r="O68" s="37" t="s">
        <v>4</v>
      </c>
      <c r="P68" s="37" t="s">
        <v>5</v>
      </c>
      <c r="Q68" s="37" t="s">
        <v>6</v>
      </c>
      <c r="R68" s="37" t="s">
        <v>7</v>
      </c>
      <c r="S68" s="37" t="s">
        <v>4</v>
      </c>
      <c r="T68" s="37" t="s">
        <v>5</v>
      </c>
      <c r="U68" s="37" t="s">
        <v>6</v>
      </c>
      <c r="V68" s="37" t="s">
        <v>7</v>
      </c>
      <c r="W68" s="37" t="s">
        <v>4</v>
      </c>
      <c r="X68" s="37" t="s">
        <v>5</v>
      </c>
      <c r="Y68" s="37" t="s">
        <v>6</v>
      </c>
      <c r="Z68" s="37" t="s">
        <v>7</v>
      </c>
      <c r="AA68" s="37" t="s">
        <v>4</v>
      </c>
      <c r="AB68" s="37" t="s">
        <v>5</v>
      </c>
      <c r="AC68" s="37" t="s">
        <v>6</v>
      </c>
      <c r="AD68" s="37" t="s">
        <v>7</v>
      </c>
      <c r="AE68" s="37" t="s">
        <v>4</v>
      </c>
      <c r="AF68" s="37" t="s">
        <v>5</v>
      </c>
      <c r="AG68" s="37" t="s">
        <v>6</v>
      </c>
      <c r="AH68" s="37" t="s">
        <v>7</v>
      </c>
      <c r="AI68" s="37" t="s">
        <v>4</v>
      </c>
    </row>
    <row r="69" spans="1:35" x14ac:dyDescent="0.25">
      <c r="A69" s="37" t="s">
        <v>60</v>
      </c>
      <c r="B69" s="37" t="s">
        <v>1</v>
      </c>
      <c r="C69" s="41">
        <v>10912</v>
      </c>
      <c r="D69" s="41">
        <v>5631</v>
      </c>
      <c r="E69" s="41">
        <v>9159</v>
      </c>
      <c r="F69" s="41">
        <v>8065</v>
      </c>
      <c r="G69" s="41">
        <v>2721</v>
      </c>
      <c r="H69" s="41">
        <v>2069</v>
      </c>
      <c r="I69" s="41">
        <v>3686</v>
      </c>
      <c r="J69" s="41">
        <v>2500</v>
      </c>
      <c r="K69" s="41">
        <v>13770</v>
      </c>
      <c r="L69" s="41">
        <v>21041</v>
      </c>
      <c r="M69" s="41">
        <v>23745</v>
      </c>
      <c r="N69" s="41">
        <v>26142</v>
      </c>
      <c r="O69" s="41">
        <v>24718</v>
      </c>
      <c r="P69" s="41">
        <v>28996</v>
      </c>
      <c r="Q69" s="41">
        <v>18396</v>
      </c>
      <c r="R69" s="41">
        <v>12140</v>
      </c>
      <c r="S69" s="41">
        <v>11730</v>
      </c>
      <c r="T69" s="41">
        <v>19795</v>
      </c>
      <c r="U69" s="41">
        <v>31171</v>
      </c>
      <c r="V69" s="41">
        <v>43387</v>
      </c>
      <c r="W69" s="41">
        <v>6527</v>
      </c>
      <c r="X69" s="41">
        <v>18593</v>
      </c>
      <c r="Y69" s="41">
        <v>42715</v>
      </c>
      <c r="Z69" s="41">
        <v>65234</v>
      </c>
      <c r="AA69" s="41">
        <v>59041</v>
      </c>
      <c r="AB69" s="41">
        <v>44733</v>
      </c>
      <c r="AC69" s="41">
        <v>24064</v>
      </c>
      <c r="AD69" s="41">
        <v>61599</v>
      </c>
      <c r="AE69" s="41">
        <v>25461</v>
      </c>
      <c r="AF69" s="41">
        <v>22497</v>
      </c>
      <c r="AG69" s="41">
        <v>59531</v>
      </c>
      <c r="AH69" s="41">
        <v>30477</v>
      </c>
      <c r="AI69" s="41">
        <v>116426</v>
      </c>
    </row>
    <row r="70" spans="1:35" x14ac:dyDescent="0.25">
      <c r="A70" s="37" t="s">
        <v>191</v>
      </c>
      <c r="B70" s="37" t="s">
        <v>1</v>
      </c>
      <c r="C70" s="41">
        <v>0</v>
      </c>
      <c r="D70" s="41">
        <v>0</v>
      </c>
      <c r="E70" s="41">
        <v>0</v>
      </c>
      <c r="F70" s="41">
        <v>0</v>
      </c>
      <c r="G70" s="41">
        <v>0</v>
      </c>
      <c r="H70" s="41">
        <v>0</v>
      </c>
      <c r="I70" s="41">
        <v>0</v>
      </c>
      <c r="J70" s="41">
        <v>0</v>
      </c>
      <c r="K70" s="41">
        <v>0</v>
      </c>
      <c r="L70" s="41">
        <v>0</v>
      </c>
      <c r="M70" s="41">
        <v>0</v>
      </c>
      <c r="N70" s="41">
        <v>0</v>
      </c>
      <c r="O70" s="41">
        <v>868</v>
      </c>
      <c r="P70" s="41">
        <v>93</v>
      </c>
      <c r="Q70" s="41">
        <v>0</v>
      </c>
      <c r="R70" s="41">
        <v>1180</v>
      </c>
      <c r="S70" s="41">
        <v>2485</v>
      </c>
      <c r="T70" s="41">
        <v>69</v>
      </c>
      <c r="U70" s="41">
        <v>1148</v>
      </c>
      <c r="V70" s="41">
        <v>786</v>
      </c>
      <c r="W70" s="41">
        <v>0</v>
      </c>
      <c r="X70" s="41">
        <v>3866</v>
      </c>
      <c r="Y70" s="41">
        <v>2748</v>
      </c>
      <c r="Z70" s="41">
        <v>506</v>
      </c>
      <c r="AA70" s="41">
        <v>1091</v>
      </c>
      <c r="AB70" s="41">
        <v>2358</v>
      </c>
      <c r="AC70" s="41">
        <v>233</v>
      </c>
      <c r="AD70" s="41">
        <v>6448</v>
      </c>
      <c r="AE70" s="41">
        <v>1490</v>
      </c>
      <c r="AF70" s="41">
        <v>487</v>
      </c>
      <c r="AG70" s="41">
        <v>1610</v>
      </c>
      <c r="AH70" s="41">
        <v>497</v>
      </c>
      <c r="AI70" s="41">
        <v>573</v>
      </c>
    </row>
    <row r="71" spans="1:35" x14ac:dyDescent="0.25">
      <c r="A71" s="37" t="s">
        <v>192</v>
      </c>
      <c r="B71" s="37" t="s">
        <v>1</v>
      </c>
      <c r="C71" s="41">
        <v>0</v>
      </c>
      <c r="D71" s="41">
        <v>0</v>
      </c>
      <c r="E71" s="41">
        <v>0</v>
      </c>
      <c r="F71" s="41">
        <v>0</v>
      </c>
      <c r="G71" s="41">
        <v>0</v>
      </c>
      <c r="H71" s="41">
        <v>0</v>
      </c>
      <c r="I71" s="41">
        <v>0</v>
      </c>
      <c r="J71" s="41">
        <v>0</v>
      </c>
      <c r="K71" s="41">
        <v>0</v>
      </c>
      <c r="L71" s="41">
        <v>0</v>
      </c>
      <c r="M71" s="41">
        <v>0</v>
      </c>
      <c r="N71" s="41">
        <v>0</v>
      </c>
      <c r="O71" s="41">
        <v>0</v>
      </c>
      <c r="P71" s="41">
        <v>0</v>
      </c>
      <c r="Q71" s="41">
        <v>0</v>
      </c>
      <c r="R71" s="41">
        <v>0</v>
      </c>
      <c r="S71" s="41">
        <v>0</v>
      </c>
      <c r="T71" s="41">
        <v>0</v>
      </c>
      <c r="U71" s="41">
        <v>0</v>
      </c>
      <c r="V71" s="41">
        <v>0</v>
      </c>
      <c r="W71" s="41">
        <v>0</v>
      </c>
      <c r="X71" s="41">
        <v>0</v>
      </c>
      <c r="Y71" s="41">
        <v>0</v>
      </c>
      <c r="Z71" s="41">
        <v>0</v>
      </c>
      <c r="AA71" s="41">
        <v>0</v>
      </c>
      <c r="AB71" s="41">
        <v>0</v>
      </c>
      <c r="AC71" s="41">
        <v>0</v>
      </c>
      <c r="AD71" s="41">
        <v>0</v>
      </c>
      <c r="AE71" s="41">
        <v>0</v>
      </c>
      <c r="AF71" s="41">
        <v>0</v>
      </c>
      <c r="AG71" s="41">
        <v>0</v>
      </c>
      <c r="AH71" s="41">
        <v>0</v>
      </c>
      <c r="AI71" s="41">
        <v>0</v>
      </c>
    </row>
    <row r="72" spans="1:35" x14ac:dyDescent="0.25">
      <c r="A72" s="37" t="s">
        <v>61</v>
      </c>
      <c r="B72" s="37" t="s">
        <v>1</v>
      </c>
      <c r="C72" s="41">
        <v>0</v>
      </c>
      <c r="D72" s="41">
        <v>0</v>
      </c>
      <c r="E72" s="41">
        <v>0</v>
      </c>
      <c r="F72" s="41">
        <v>0</v>
      </c>
      <c r="G72" s="41">
        <v>0</v>
      </c>
      <c r="H72" s="41">
        <v>0</v>
      </c>
      <c r="I72" s="41">
        <v>0</v>
      </c>
      <c r="J72" s="41">
        <v>3688</v>
      </c>
      <c r="K72" s="41">
        <v>0</v>
      </c>
      <c r="L72" s="41">
        <v>5733</v>
      </c>
      <c r="M72" s="41">
        <v>0</v>
      </c>
      <c r="N72" s="41">
        <v>8853</v>
      </c>
      <c r="O72" s="41">
        <v>1064</v>
      </c>
      <c r="P72" s="41">
        <v>0</v>
      </c>
      <c r="Q72" s="41">
        <v>0</v>
      </c>
      <c r="R72" s="41">
        <v>0</v>
      </c>
      <c r="S72" s="41">
        <v>0</v>
      </c>
      <c r="T72" s="41">
        <v>0</v>
      </c>
      <c r="U72" s="41">
        <v>0</v>
      </c>
      <c r="V72" s="41">
        <v>16008</v>
      </c>
      <c r="W72" s="41">
        <v>31445</v>
      </c>
      <c r="X72" s="41">
        <v>3615</v>
      </c>
      <c r="Y72" s="41">
        <v>77</v>
      </c>
      <c r="Z72" s="41">
        <v>11347</v>
      </c>
      <c r="AA72" s="41">
        <v>0</v>
      </c>
      <c r="AB72" s="41">
        <v>0</v>
      </c>
      <c r="AC72" s="41">
        <v>17655</v>
      </c>
      <c r="AD72" s="41">
        <v>24868</v>
      </c>
      <c r="AE72" s="41">
        <v>4109</v>
      </c>
      <c r="AF72" s="41">
        <v>0</v>
      </c>
      <c r="AG72" s="41">
        <v>0</v>
      </c>
      <c r="AH72" s="41">
        <v>10212</v>
      </c>
      <c r="AI72" s="41">
        <v>24013</v>
      </c>
    </row>
    <row r="73" spans="1:35" x14ac:dyDescent="0.25">
      <c r="A73" s="37" t="s">
        <v>59</v>
      </c>
      <c r="B73" s="37" t="s">
        <v>1</v>
      </c>
      <c r="C73" s="41">
        <v>0</v>
      </c>
      <c r="D73" s="41">
        <v>0</v>
      </c>
      <c r="E73" s="41">
        <v>0</v>
      </c>
      <c r="F73" s="41">
        <v>0</v>
      </c>
      <c r="G73" s="41">
        <v>0</v>
      </c>
      <c r="H73" s="41">
        <v>0</v>
      </c>
      <c r="I73" s="41">
        <v>0</v>
      </c>
      <c r="J73" s="41">
        <v>0</v>
      </c>
      <c r="K73" s="41">
        <v>0</v>
      </c>
      <c r="L73" s="41">
        <v>0</v>
      </c>
      <c r="M73" s="41">
        <v>0</v>
      </c>
      <c r="N73" s="41">
        <v>0</v>
      </c>
      <c r="O73" s="41">
        <v>0</v>
      </c>
      <c r="P73" s="41">
        <v>0</v>
      </c>
      <c r="Q73" s="41">
        <v>0</v>
      </c>
      <c r="R73" s="41">
        <v>0</v>
      </c>
      <c r="S73" s="41">
        <v>0</v>
      </c>
      <c r="T73" s="41">
        <v>0</v>
      </c>
      <c r="U73" s="41">
        <v>313</v>
      </c>
      <c r="V73" s="41">
        <v>0</v>
      </c>
      <c r="W73" s="41">
        <v>305</v>
      </c>
      <c r="X73" s="41">
        <v>0</v>
      </c>
      <c r="Y73" s="41">
        <v>607</v>
      </c>
      <c r="Z73" s="41">
        <v>14305</v>
      </c>
      <c r="AA73" s="41">
        <v>0</v>
      </c>
      <c r="AB73" s="41">
        <v>0</v>
      </c>
      <c r="AC73" s="41">
        <v>19286</v>
      </c>
      <c r="AD73" s="41">
        <v>21714</v>
      </c>
      <c r="AE73" s="41">
        <v>17115</v>
      </c>
      <c r="AF73" s="41">
        <v>12518</v>
      </c>
      <c r="AG73" s="41">
        <v>0</v>
      </c>
      <c r="AH73" s="41">
        <v>11726</v>
      </c>
      <c r="AI73" s="41">
        <v>17535</v>
      </c>
    </row>
    <row r="74" spans="1:35" ht="25.5" x14ac:dyDescent="0.25">
      <c r="A74" s="37" t="s">
        <v>58</v>
      </c>
      <c r="B74" s="37" t="s">
        <v>1</v>
      </c>
      <c r="C74" s="41">
        <v>0</v>
      </c>
      <c r="D74" s="41">
        <v>0</v>
      </c>
      <c r="E74" s="41">
        <v>0</v>
      </c>
      <c r="F74" s="41">
        <v>0</v>
      </c>
      <c r="G74" s="41">
        <v>0</v>
      </c>
      <c r="H74" s="41">
        <v>0</v>
      </c>
      <c r="I74" s="41">
        <v>0</v>
      </c>
      <c r="J74" s="41">
        <v>0</v>
      </c>
      <c r="K74" s="41">
        <v>0</v>
      </c>
      <c r="L74" s="41">
        <v>0</v>
      </c>
      <c r="M74" s="41">
        <v>0</v>
      </c>
      <c r="N74" s="41">
        <v>0</v>
      </c>
      <c r="O74" s="41">
        <v>0</v>
      </c>
      <c r="P74" s="41">
        <v>0</v>
      </c>
      <c r="Q74" s="41">
        <v>0</v>
      </c>
      <c r="R74" s="41">
        <v>0</v>
      </c>
      <c r="S74" s="41">
        <v>0</v>
      </c>
      <c r="T74" s="41">
        <v>0</v>
      </c>
      <c r="U74" s="41">
        <v>0</v>
      </c>
      <c r="V74" s="41">
        <v>0</v>
      </c>
      <c r="W74" s="41">
        <v>0</v>
      </c>
      <c r="X74" s="41">
        <v>0</v>
      </c>
      <c r="Y74" s="41">
        <v>0</v>
      </c>
      <c r="Z74" s="41">
        <v>333</v>
      </c>
      <c r="AA74" s="41">
        <v>66</v>
      </c>
      <c r="AB74" s="41">
        <v>0</v>
      </c>
      <c r="AC74" s="41">
        <v>202</v>
      </c>
      <c r="AD74" s="41">
        <v>0</v>
      </c>
      <c r="AE74" s="41">
        <v>0</v>
      </c>
      <c r="AF74" s="41">
        <v>0</v>
      </c>
      <c r="AG74" s="41">
        <v>0</v>
      </c>
      <c r="AH74" s="41">
        <v>0</v>
      </c>
      <c r="AI74" s="41">
        <v>0</v>
      </c>
    </row>
    <row r="75" spans="1:35" x14ac:dyDescent="0.25">
      <c r="A75" s="37" t="s">
        <v>62</v>
      </c>
      <c r="B75" s="37" t="s">
        <v>1</v>
      </c>
      <c r="C75" s="41">
        <v>0</v>
      </c>
      <c r="D75" s="41">
        <v>0</v>
      </c>
      <c r="E75" s="41">
        <v>0</v>
      </c>
      <c r="F75" s="41">
        <v>0</v>
      </c>
      <c r="G75" s="41">
        <v>0</v>
      </c>
      <c r="H75" s="41">
        <v>0</v>
      </c>
      <c r="I75" s="41">
        <v>0</v>
      </c>
      <c r="J75" s="41">
        <v>0</v>
      </c>
      <c r="K75" s="41">
        <v>0</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1">
        <v>0</v>
      </c>
      <c r="AC75" s="41">
        <v>0</v>
      </c>
      <c r="AD75" s="41">
        <v>0</v>
      </c>
      <c r="AE75" s="41">
        <v>0</v>
      </c>
      <c r="AF75" s="41">
        <v>0</v>
      </c>
      <c r="AG75" s="41">
        <v>0</v>
      </c>
      <c r="AH75" s="41">
        <v>0</v>
      </c>
      <c r="AI75" s="41">
        <v>0</v>
      </c>
    </row>
    <row r="76" spans="1:35" ht="25.5" x14ac:dyDescent="0.25">
      <c r="A76" s="37" t="s">
        <v>56</v>
      </c>
      <c r="B76" s="37" t="s">
        <v>1</v>
      </c>
      <c r="C76" s="41">
        <v>0</v>
      </c>
      <c r="D76" s="41">
        <v>0</v>
      </c>
      <c r="E76" s="41">
        <v>0</v>
      </c>
      <c r="F76" s="41">
        <v>229</v>
      </c>
      <c r="G76" s="41">
        <v>0</v>
      </c>
      <c r="H76" s="41">
        <v>0</v>
      </c>
      <c r="I76" s="41">
        <v>0</v>
      </c>
      <c r="J76" s="41">
        <v>0</v>
      </c>
      <c r="K76" s="41">
        <v>930</v>
      </c>
      <c r="L76" s="41">
        <v>0</v>
      </c>
      <c r="M76" s="41">
        <v>0</v>
      </c>
      <c r="N76" s="41">
        <v>0</v>
      </c>
      <c r="O76" s="41">
        <v>0</v>
      </c>
      <c r="P76" s="41">
        <v>0</v>
      </c>
      <c r="Q76" s="41">
        <v>0</v>
      </c>
      <c r="R76" s="41">
        <v>0</v>
      </c>
      <c r="S76" s="41">
        <v>0</v>
      </c>
      <c r="T76" s="41">
        <v>614</v>
      </c>
      <c r="U76" s="41">
        <v>162</v>
      </c>
      <c r="V76" s="41">
        <v>0</v>
      </c>
      <c r="W76" s="41">
        <v>0</v>
      </c>
      <c r="X76" s="41">
        <v>0</v>
      </c>
      <c r="Y76" s="41">
        <v>0</v>
      </c>
      <c r="Z76" s="41">
        <v>0</v>
      </c>
      <c r="AA76" s="41">
        <v>0</v>
      </c>
      <c r="AB76" s="41">
        <v>0</v>
      </c>
      <c r="AC76" s="41">
        <v>0</v>
      </c>
      <c r="AD76" s="41">
        <v>0</v>
      </c>
      <c r="AE76" s="41">
        <v>0</v>
      </c>
      <c r="AF76" s="41">
        <v>0</v>
      </c>
      <c r="AG76" s="41">
        <v>0</v>
      </c>
      <c r="AH76" s="41">
        <v>0</v>
      </c>
      <c r="AI76" s="41">
        <v>0</v>
      </c>
    </row>
    <row r="77" spans="1:35" ht="38.25" x14ac:dyDescent="0.25">
      <c r="A77" s="37" t="s">
        <v>55</v>
      </c>
      <c r="B77" s="37" t="s">
        <v>1</v>
      </c>
      <c r="C77" s="41">
        <v>0</v>
      </c>
      <c r="D77" s="41">
        <v>0</v>
      </c>
      <c r="E77" s="41">
        <v>0</v>
      </c>
      <c r="F77" s="41">
        <v>0</v>
      </c>
      <c r="G77" s="41">
        <v>0</v>
      </c>
      <c r="H77" s="41">
        <v>0</v>
      </c>
      <c r="I77" s="41">
        <v>0</v>
      </c>
      <c r="J77" s="41">
        <v>0</v>
      </c>
      <c r="K77" s="41">
        <v>0</v>
      </c>
      <c r="L77" s="41">
        <v>0</v>
      </c>
      <c r="M77" s="41">
        <v>0</v>
      </c>
      <c r="N77" s="41">
        <v>0</v>
      </c>
      <c r="O77" s="41">
        <v>0</v>
      </c>
      <c r="P77" s="41">
        <v>114</v>
      </c>
      <c r="Q77" s="41">
        <v>366</v>
      </c>
      <c r="R77" s="41">
        <v>51</v>
      </c>
      <c r="S77" s="41">
        <v>643</v>
      </c>
      <c r="T77" s="41">
        <v>64</v>
      </c>
      <c r="U77" s="41">
        <v>0</v>
      </c>
      <c r="V77" s="41">
        <v>0</v>
      </c>
      <c r="W77" s="41">
        <v>0</v>
      </c>
      <c r="X77" s="41">
        <v>85</v>
      </c>
      <c r="Y77" s="41">
        <v>0</v>
      </c>
      <c r="Z77" s="41">
        <v>0</v>
      </c>
      <c r="AA77" s="41">
        <v>0</v>
      </c>
      <c r="AB77" s="41">
        <v>0</v>
      </c>
      <c r="AC77" s="41">
        <v>0</v>
      </c>
      <c r="AD77" s="41">
        <v>0</v>
      </c>
      <c r="AE77" s="41">
        <v>0</v>
      </c>
      <c r="AF77" s="41">
        <v>0</v>
      </c>
      <c r="AG77" s="41">
        <v>1314</v>
      </c>
      <c r="AH77" s="41">
        <v>0</v>
      </c>
      <c r="AI77" s="41">
        <v>0</v>
      </c>
    </row>
    <row r="78" spans="1:35" ht="38.25" x14ac:dyDescent="0.25">
      <c r="A78" s="37" t="s">
        <v>57</v>
      </c>
      <c r="B78" s="37" t="s">
        <v>1</v>
      </c>
      <c r="C78" s="41">
        <v>0</v>
      </c>
      <c r="D78" s="41">
        <v>0</v>
      </c>
      <c r="E78" s="41">
        <v>0</v>
      </c>
      <c r="F78" s="41">
        <v>0</v>
      </c>
      <c r="G78" s="41">
        <v>0</v>
      </c>
      <c r="H78" s="41">
        <v>0</v>
      </c>
      <c r="I78" s="41">
        <v>0</v>
      </c>
      <c r="J78" s="41">
        <v>0</v>
      </c>
      <c r="K78" s="41">
        <v>0</v>
      </c>
      <c r="L78" s="41">
        <v>0</v>
      </c>
      <c r="M78" s="41">
        <v>0</v>
      </c>
      <c r="N78" s="41">
        <v>0</v>
      </c>
      <c r="O78" s="41">
        <v>0</v>
      </c>
      <c r="P78" s="41">
        <v>0</v>
      </c>
      <c r="Q78" s="41">
        <v>0</v>
      </c>
      <c r="R78" s="41">
        <v>0</v>
      </c>
      <c r="S78" s="41">
        <v>0</v>
      </c>
      <c r="T78" s="41">
        <v>0</v>
      </c>
      <c r="U78" s="41">
        <v>0</v>
      </c>
      <c r="V78" s="41">
        <v>0</v>
      </c>
      <c r="W78" s="41">
        <v>0</v>
      </c>
      <c r="X78" s="41">
        <v>0</v>
      </c>
      <c r="Y78" s="41">
        <v>0</v>
      </c>
      <c r="Z78" s="41">
        <v>0</v>
      </c>
      <c r="AA78" s="41">
        <v>0</v>
      </c>
      <c r="AB78" s="41">
        <v>0</v>
      </c>
      <c r="AC78" s="41">
        <v>0</v>
      </c>
      <c r="AD78" s="41">
        <v>0</v>
      </c>
      <c r="AE78" s="41">
        <v>0</v>
      </c>
      <c r="AF78" s="41">
        <v>0</v>
      </c>
      <c r="AG78" s="41">
        <v>0</v>
      </c>
      <c r="AH78" s="41">
        <v>0</v>
      </c>
      <c r="AI78" s="41">
        <v>0</v>
      </c>
    </row>
    <row r="79" spans="1:35" x14ac:dyDescent="0.25">
      <c r="A79" s="25" t="s">
        <v>213</v>
      </c>
      <c r="B79" s="37" t="s">
        <v>1</v>
      </c>
      <c r="C79" s="41">
        <v>0</v>
      </c>
      <c r="D79" s="41">
        <v>0</v>
      </c>
      <c r="E79" s="41">
        <v>0</v>
      </c>
      <c r="F79" s="41">
        <v>0</v>
      </c>
      <c r="G79" s="41">
        <v>0</v>
      </c>
      <c r="H79" s="41">
        <v>0</v>
      </c>
      <c r="I79" s="41">
        <v>0</v>
      </c>
      <c r="J79" s="41">
        <v>0</v>
      </c>
      <c r="K79" s="41">
        <v>0</v>
      </c>
      <c r="L79" s="41">
        <v>0</v>
      </c>
      <c r="M79" s="41">
        <v>0</v>
      </c>
      <c r="N79" s="41">
        <v>0</v>
      </c>
      <c r="O79" s="41">
        <v>0</v>
      </c>
      <c r="P79" s="41">
        <v>0</v>
      </c>
      <c r="Q79" s="41">
        <v>0</v>
      </c>
      <c r="R79" s="41">
        <v>0</v>
      </c>
      <c r="S79" s="41">
        <v>0</v>
      </c>
      <c r="T79" s="41">
        <v>0</v>
      </c>
      <c r="U79" s="41">
        <v>0</v>
      </c>
      <c r="V79" s="41">
        <v>0</v>
      </c>
      <c r="W79" s="41">
        <v>0</v>
      </c>
      <c r="X79" s="41">
        <v>0</v>
      </c>
      <c r="Y79" s="41">
        <v>0</v>
      </c>
      <c r="Z79" s="41">
        <v>0</v>
      </c>
      <c r="AA79" s="41">
        <v>0</v>
      </c>
      <c r="AB79" s="41">
        <v>0</v>
      </c>
      <c r="AC79" s="41">
        <v>0</v>
      </c>
      <c r="AD79" s="41">
        <v>0</v>
      </c>
      <c r="AE79" s="41">
        <v>0</v>
      </c>
      <c r="AF79" s="41">
        <v>0</v>
      </c>
      <c r="AG79" s="41">
        <v>0</v>
      </c>
      <c r="AH79" s="41">
        <v>0</v>
      </c>
      <c r="AI79" s="41">
        <v>2</v>
      </c>
    </row>
    <row r="80" spans="1:35" x14ac:dyDescent="0.25">
      <c r="A80" s="37" t="s">
        <v>54</v>
      </c>
      <c r="B80" s="37" t="s">
        <v>1</v>
      </c>
      <c r="C80" s="41">
        <v>0</v>
      </c>
      <c r="D80" s="41">
        <v>0</v>
      </c>
      <c r="E80" s="41">
        <v>0</v>
      </c>
      <c r="F80" s="41">
        <v>0</v>
      </c>
      <c r="G80" s="41">
        <v>0</v>
      </c>
      <c r="H80" s="41">
        <v>0</v>
      </c>
      <c r="I80" s="41">
        <v>0</v>
      </c>
      <c r="J80" s="41">
        <v>0</v>
      </c>
      <c r="K80" s="41">
        <v>0</v>
      </c>
      <c r="L80" s="41">
        <v>0</v>
      </c>
      <c r="M80" s="41">
        <v>19</v>
      </c>
      <c r="N80" s="41">
        <v>89</v>
      </c>
      <c r="O80" s="41">
        <v>0</v>
      </c>
      <c r="P80" s="41">
        <v>0</v>
      </c>
      <c r="Q80" s="41">
        <v>0</v>
      </c>
      <c r="R80" s="41">
        <v>0</v>
      </c>
      <c r="S80" s="41">
        <v>0</v>
      </c>
      <c r="T80" s="41">
        <v>0</v>
      </c>
      <c r="U80" s="41">
        <v>547</v>
      </c>
      <c r="V80" s="41">
        <v>0</v>
      </c>
      <c r="W80" s="41">
        <v>0</v>
      </c>
      <c r="X80" s="41">
        <v>47</v>
      </c>
      <c r="Y80" s="41">
        <v>152</v>
      </c>
      <c r="Z80" s="41">
        <v>16</v>
      </c>
      <c r="AA80" s="41">
        <v>8</v>
      </c>
      <c r="AB80" s="41">
        <v>84</v>
      </c>
      <c r="AC80" s="41">
        <v>968</v>
      </c>
      <c r="AD80" s="41">
        <v>0</v>
      </c>
      <c r="AE80" s="41">
        <v>0</v>
      </c>
      <c r="AF80" s="41">
        <v>31</v>
      </c>
      <c r="AG80" s="41">
        <v>8</v>
      </c>
      <c r="AH80" s="41">
        <v>20</v>
      </c>
      <c r="AI80" s="41">
        <v>40</v>
      </c>
    </row>
    <row r="81" spans="1:35" x14ac:dyDescent="0.25">
      <c r="A81" s="37" t="s">
        <v>53</v>
      </c>
      <c r="B81" s="37" t="s">
        <v>1</v>
      </c>
      <c r="C81" s="41">
        <v>0</v>
      </c>
      <c r="D81" s="41">
        <v>0</v>
      </c>
      <c r="E81" s="41">
        <v>0</v>
      </c>
      <c r="F81" s="41">
        <v>0</v>
      </c>
      <c r="G81" s="41">
        <v>0</v>
      </c>
      <c r="H81" s="41">
        <v>0</v>
      </c>
      <c r="I81" s="41">
        <v>0</v>
      </c>
      <c r="J81" s="41">
        <v>0</v>
      </c>
      <c r="K81" s="41">
        <v>0</v>
      </c>
      <c r="L81" s="41">
        <v>0</v>
      </c>
      <c r="M81" s="41">
        <v>0</v>
      </c>
      <c r="N81" s="41">
        <v>0</v>
      </c>
      <c r="O81" s="41">
        <v>7</v>
      </c>
      <c r="P81" s="41">
        <v>0</v>
      </c>
      <c r="Q81" s="41">
        <v>0</v>
      </c>
      <c r="R81" s="41">
        <v>0</v>
      </c>
      <c r="S81" s="41">
        <v>0</v>
      </c>
      <c r="T81" s="41">
        <v>0</v>
      </c>
      <c r="U81" s="41">
        <v>0</v>
      </c>
      <c r="V81" s="41">
        <v>0</v>
      </c>
      <c r="W81" s="41">
        <v>0</v>
      </c>
      <c r="X81" s="41">
        <v>0</v>
      </c>
      <c r="Y81" s="41">
        <v>147</v>
      </c>
      <c r="Z81" s="41">
        <v>0</v>
      </c>
      <c r="AA81" s="41">
        <v>0</v>
      </c>
      <c r="AB81" s="41">
        <v>0</v>
      </c>
      <c r="AC81" s="41">
        <v>0</v>
      </c>
      <c r="AD81" s="41">
        <v>0</v>
      </c>
      <c r="AE81" s="41">
        <v>0</v>
      </c>
      <c r="AF81" s="41">
        <v>3694</v>
      </c>
      <c r="AG81" s="41">
        <v>4626</v>
      </c>
      <c r="AH81" s="41">
        <v>110</v>
      </c>
      <c r="AI81" s="41">
        <v>0</v>
      </c>
    </row>
    <row r="82" spans="1:35" x14ac:dyDescent="0.25">
      <c r="A82" s="37" t="s">
        <v>51</v>
      </c>
      <c r="B82" s="37" t="s">
        <v>1</v>
      </c>
      <c r="C82" s="41">
        <v>0</v>
      </c>
      <c r="D82" s="41">
        <v>271</v>
      </c>
      <c r="E82" s="41">
        <v>359</v>
      </c>
      <c r="F82" s="41">
        <v>189</v>
      </c>
      <c r="G82" s="41">
        <v>37</v>
      </c>
      <c r="H82" s="41">
        <v>24</v>
      </c>
      <c r="I82" s="41">
        <v>1</v>
      </c>
      <c r="J82" s="41">
        <v>96</v>
      </c>
      <c r="K82" s="41">
        <v>437</v>
      </c>
      <c r="L82" s="41">
        <v>0</v>
      </c>
      <c r="M82" s="41">
        <v>2</v>
      </c>
      <c r="N82" s="41">
        <v>12</v>
      </c>
      <c r="O82" s="41">
        <v>5</v>
      </c>
      <c r="P82" s="41">
        <v>0</v>
      </c>
      <c r="Q82" s="41">
        <v>3</v>
      </c>
      <c r="R82" s="41">
        <v>0</v>
      </c>
      <c r="S82" s="41">
        <v>0</v>
      </c>
      <c r="T82" s="41">
        <v>0</v>
      </c>
      <c r="U82" s="41">
        <v>0</v>
      </c>
      <c r="V82" s="41">
        <v>0</v>
      </c>
      <c r="W82" s="41">
        <v>0</v>
      </c>
      <c r="X82" s="41">
        <v>0</v>
      </c>
      <c r="Y82" s="41">
        <v>0</v>
      </c>
      <c r="Z82" s="41">
        <v>0</v>
      </c>
      <c r="AA82" s="41">
        <v>0</v>
      </c>
      <c r="AB82" s="41">
        <v>0</v>
      </c>
      <c r="AC82" s="41">
        <v>0</v>
      </c>
      <c r="AD82" s="41">
        <v>0</v>
      </c>
      <c r="AE82" s="41">
        <v>0</v>
      </c>
      <c r="AF82" s="41">
        <v>0</v>
      </c>
      <c r="AG82" s="41">
        <v>0</v>
      </c>
      <c r="AH82" s="41">
        <v>0</v>
      </c>
      <c r="AI82" s="41">
        <v>0</v>
      </c>
    </row>
    <row r="83" spans="1:35" x14ac:dyDescent="0.25">
      <c r="A83" s="37" t="s">
        <v>52</v>
      </c>
      <c r="B83" s="37" t="s">
        <v>1</v>
      </c>
      <c r="C83" s="41">
        <v>0</v>
      </c>
      <c r="D83" s="41">
        <v>0</v>
      </c>
      <c r="E83" s="41">
        <v>0</v>
      </c>
      <c r="F83" s="41">
        <v>0</v>
      </c>
      <c r="G83" s="41">
        <v>0</v>
      </c>
      <c r="H83" s="41">
        <v>0</v>
      </c>
      <c r="I83" s="41">
        <v>0</v>
      </c>
      <c r="J83" s="41">
        <v>0</v>
      </c>
      <c r="K83" s="41">
        <v>0</v>
      </c>
      <c r="L83" s="41">
        <v>288</v>
      </c>
      <c r="M83" s="41">
        <v>406</v>
      </c>
      <c r="N83" s="41">
        <v>84</v>
      </c>
      <c r="O83" s="41">
        <v>275</v>
      </c>
      <c r="P83" s="41">
        <v>17342</v>
      </c>
      <c r="Q83" s="41">
        <v>1679</v>
      </c>
      <c r="R83" s="41">
        <v>0</v>
      </c>
      <c r="S83" s="41">
        <v>0</v>
      </c>
      <c r="T83" s="41">
        <v>0</v>
      </c>
      <c r="U83" s="41">
        <v>4</v>
      </c>
      <c r="V83" s="41">
        <v>0</v>
      </c>
      <c r="W83" s="41">
        <v>41</v>
      </c>
      <c r="X83" s="41">
        <v>3071</v>
      </c>
      <c r="Y83" s="41">
        <v>0</v>
      </c>
      <c r="Z83" s="41">
        <v>0</v>
      </c>
      <c r="AA83" s="41">
        <v>0</v>
      </c>
      <c r="AB83" s="41">
        <v>905</v>
      </c>
      <c r="AC83" s="41">
        <v>0</v>
      </c>
      <c r="AD83" s="41">
        <v>3028</v>
      </c>
      <c r="AE83" s="41">
        <v>3224</v>
      </c>
      <c r="AF83" s="41">
        <v>598</v>
      </c>
      <c r="AG83" s="41">
        <v>321</v>
      </c>
      <c r="AH83" s="41">
        <v>367</v>
      </c>
      <c r="AI83" s="41">
        <v>433</v>
      </c>
    </row>
    <row r="84" spans="1:35" x14ac:dyDescent="0.25">
      <c r="A84" s="37" t="s">
        <v>49</v>
      </c>
      <c r="B84" s="37" t="s">
        <v>1</v>
      </c>
      <c r="C84" s="41">
        <v>0</v>
      </c>
      <c r="D84" s="41">
        <v>0</v>
      </c>
      <c r="E84" s="41">
        <v>0</v>
      </c>
      <c r="F84" s="41">
        <v>87</v>
      </c>
      <c r="G84" s="41">
        <v>887</v>
      </c>
      <c r="H84" s="41">
        <v>0</v>
      </c>
      <c r="I84" s="41">
        <v>0</v>
      </c>
      <c r="J84" s="41">
        <v>0</v>
      </c>
      <c r="K84" s="41">
        <v>0</v>
      </c>
      <c r="L84" s="41">
        <v>682</v>
      </c>
      <c r="M84" s="41">
        <v>4022</v>
      </c>
      <c r="N84" s="41">
        <v>12044</v>
      </c>
      <c r="O84" s="41">
        <v>10086</v>
      </c>
      <c r="P84" s="41">
        <v>9092</v>
      </c>
      <c r="Q84" s="41">
        <v>9876</v>
      </c>
      <c r="R84" s="41">
        <v>6288</v>
      </c>
      <c r="S84" s="41">
        <v>16913</v>
      </c>
      <c r="T84" s="41">
        <v>17806</v>
      </c>
      <c r="U84" s="41">
        <v>20217</v>
      </c>
      <c r="V84" s="41">
        <v>24665</v>
      </c>
      <c r="W84" s="41">
        <v>21214</v>
      </c>
      <c r="X84" s="41">
        <v>339</v>
      </c>
      <c r="Y84" s="41">
        <v>375</v>
      </c>
      <c r="Z84" s="41">
        <v>391</v>
      </c>
      <c r="AA84" s="41">
        <v>0</v>
      </c>
      <c r="AB84" s="41">
        <v>410</v>
      </c>
      <c r="AC84" s="41">
        <v>1986</v>
      </c>
      <c r="AD84" s="41">
        <v>145</v>
      </c>
      <c r="AE84" s="41">
        <v>79</v>
      </c>
      <c r="AF84" s="41">
        <v>1539</v>
      </c>
      <c r="AG84" s="41">
        <v>3839</v>
      </c>
      <c r="AH84" s="41">
        <v>5942</v>
      </c>
      <c r="AI84" s="41">
        <v>0</v>
      </c>
    </row>
    <row r="85" spans="1:35" x14ac:dyDescent="0.25">
      <c r="A85" s="37" t="s">
        <v>50</v>
      </c>
      <c r="B85" s="37" t="s">
        <v>1</v>
      </c>
      <c r="C85" s="41">
        <v>0</v>
      </c>
      <c r="D85" s="41">
        <v>0</v>
      </c>
      <c r="E85" s="41">
        <v>0</v>
      </c>
      <c r="F85" s="41">
        <v>0</v>
      </c>
      <c r="G85" s="41">
        <v>0</v>
      </c>
      <c r="H85" s="41">
        <v>0</v>
      </c>
      <c r="I85" s="41">
        <v>0</v>
      </c>
      <c r="J85" s="41">
        <v>0</v>
      </c>
      <c r="K85" s="41">
        <v>2</v>
      </c>
      <c r="L85" s="41">
        <v>0</v>
      </c>
      <c r="M85" s="41">
        <v>2840</v>
      </c>
      <c r="N85" s="41">
        <v>1196</v>
      </c>
      <c r="O85" s="41">
        <v>0</v>
      </c>
      <c r="P85" s="41">
        <v>0</v>
      </c>
      <c r="Q85" s="41">
        <v>0</v>
      </c>
      <c r="R85" s="41">
        <v>0</v>
      </c>
      <c r="S85" s="41">
        <v>0</v>
      </c>
      <c r="T85" s="41">
        <v>0</v>
      </c>
      <c r="U85" s="41">
        <v>0</v>
      </c>
      <c r="V85" s="41">
        <v>0</v>
      </c>
      <c r="W85" s="41">
        <v>0</v>
      </c>
      <c r="X85" s="41">
        <v>1</v>
      </c>
      <c r="Y85" s="41">
        <v>0</v>
      </c>
      <c r="Z85" s="41">
        <v>0</v>
      </c>
      <c r="AA85" s="41">
        <v>0</v>
      </c>
      <c r="AB85" s="41">
        <v>107</v>
      </c>
      <c r="AC85" s="41">
        <v>0</v>
      </c>
      <c r="AD85" s="41">
        <v>0</v>
      </c>
      <c r="AE85" s="41">
        <v>5443</v>
      </c>
      <c r="AF85" s="41">
        <v>0</v>
      </c>
      <c r="AG85" s="41">
        <v>0</v>
      </c>
      <c r="AH85" s="41">
        <v>5166</v>
      </c>
      <c r="AI85" s="41">
        <v>0</v>
      </c>
    </row>
    <row r="86" spans="1:35" x14ac:dyDescent="0.25">
      <c r="A86" s="37" t="s">
        <v>46</v>
      </c>
      <c r="B86" s="37" t="s">
        <v>1</v>
      </c>
      <c r="C86" s="41">
        <v>0</v>
      </c>
      <c r="D86" s="41">
        <v>0</v>
      </c>
      <c r="E86" s="41">
        <v>0</v>
      </c>
      <c r="F86" s="41">
        <v>0</v>
      </c>
      <c r="G86" s="41">
        <v>0</v>
      </c>
      <c r="H86" s="41">
        <v>0</v>
      </c>
      <c r="I86" s="41">
        <v>0</v>
      </c>
      <c r="J86" s="41">
        <v>0</v>
      </c>
      <c r="K86" s="41">
        <v>48</v>
      </c>
      <c r="L86" s="41">
        <v>128</v>
      </c>
      <c r="M86" s="41">
        <v>597</v>
      </c>
      <c r="N86" s="41">
        <v>1580</v>
      </c>
      <c r="O86" s="41">
        <v>232</v>
      </c>
      <c r="P86" s="41">
        <v>0</v>
      </c>
      <c r="Q86" s="41">
        <v>399</v>
      </c>
      <c r="R86" s="41">
        <v>162</v>
      </c>
      <c r="S86" s="41">
        <v>298</v>
      </c>
      <c r="T86" s="41">
        <v>1416</v>
      </c>
      <c r="U86" s="41">
        <v>1823</v>
      </c>
      <c r="V86" s="41">
        <v>1155</v>
      </c>
      <c r="W86" s="41">
        <v>3557</v>
      </c>
      <c r="X86" s="41">
        <v>1189</v>
      </c>
      <c r="Y86" s="41">
        <v>0</v>
      </c>
      <c r="Z86" s="41">
        <v>836</v>
      </c>
      <c r="AA86" s="41">
        <v>0</v>
      </c>
      <c r="AB86" s="41">
        <v>331</v>
      </c>
      <c r="AC86" s="41">
        <v>748</v>
      </c>
      <c r="AD86" s="41">
        <v>861</v>
      </c>
      <c r="AE86" s="41">
        <v>0</v>
      </c>
      <c r="AF86" s="41">
        <v>0</v>
      </c>
      <c r="AG86" s="41">
        <v>0</v>
      </c>
      <c r="AH86" s="41">
        <v>2066</v>
      </c>
      <c r="AI86" s="41">
        <v>0</v>
      </c>
    </row>
    <row r="87" spans="1:35" x14ac:dyDescent="0.25">
      <c r="A87" s="37" t="s">
        <v>45</v>
      </c>
      <c r="B87" s="37" t="s">
        <v>1</v>
      </c>
      <c r="C87" s="41">
        <v>0</v>
      </c>
      <c r="D87" s="41">
        <v>0</v>
      </c>
      <c r="E87" s="41">
        <v>0</v>
      </c>
      <c r="F87" s="41">
        <v>0</v>
      </c>
      <c r="G87" s="41">
        <v>0</v>
      </c>
      <c r="H87" s="41">
        <v>0</v>
      </c>
      <c r="I87" s="41">
        <v>0</v>
      </c>
      <c r="J87" s="41">
        <v>0</v>
      </c>
      <c r="K87" s="41">
        <v>0</v>
      </c>
      <c r="L87" s="41">
        <v>0</v>
      </c>
      <c r="M87" s="41">
        <v>7103</v>
      </c>
      <c r="N87" s="41">
        <v>3163</v>
      </c>
      <c r="O87" s="41">
        <v>0</v>
      </c>
      <c r="P87" s="41">
        <v>0</v>
      </c>
      <c r="Q87" s="41">
        <v>0</v>
      </c>
      <c r="R87" s="41">
        <v>0</v>
      </c>
      <c r="S87" s="41">
        <v>0</v>
      </c>
      <c r="T87" s="41">
        <v>0</v>
      </c>
      <c r="U87" s="41">
        <v>0</v>
      </c>
      <c r="V87" s="41">
        <v>0</v>
      </c>
      <c r="W87" s="41">
        <v>4503</v>
      </c>
      <c r="X87" s="41">
        <v>0</v>
      </c>
      <c r="Y87" s="41">
        <v>0</v>
      </c>
      <c r="Z87" s="41">
        <v>0</v>
      </c>
      <c r="AA87" s="41">
        <v>2043</v>
      </c>
      <c r="AB87" s="41">
        <v>2234</v>
      </c>
      <c r="AC87" s="41">
        <v>1470</v>
      </c>
      <c r="AD87" s="41">
        <v>0</v>
      </c>
      <c r="AE87" s="41">
        <v>0</v>
      </c>
      <c r="AF87" s="41">
        <v>22344</v>
      </c>
      <c r="AG87" s="41">
        <v>0</v>
      </c>
      <c r="AH87" s="41">
        <v>157611</v>
      </c>
      <c r="AI87" s="41">
        <v>0</v>
      </c>
    </row>
    <row r="88" spans="1:35" x14ac:dyDescent="0.25">
      <c r="A88" s="37" t="s">
        <v>47</v>
      </c>
      <c r="B88" s="37" t="s">
        <v>1</v>
      </c>
      <c r="C88" s="41">
        <v>0</v>
      </c>
      <c r="D88" s="41">
        <v>0</v>
      </c>
      <c r="E88" s="41">
        <v>0</v>
      </c>
      <c r="F88" s="41">
        <v>0</v>
      </c>
      <c r="G88" s="41">
        <v>0</v>
      </c>
      <c r="H88" s="41">
        <v>0</v>
      </c>
      <c r="I88" s="41">
        <v>0</v>
      </c>
      <c r="J88" s="41">
        <v>0</v>
      </c>
      <c r="K88" s="41">
        <v>0</v>
      </c>
      <c r="L88" s="41">
        <v>0</v>
      </c>
      <c r="M88" s="41">
        <v>0</v>
      </c>
      <c r="N88" s="41">
        <v>0</v>
      </c>
      <c r="O88" s="41">
        <v>0</v>
      </c>
      <c r="P88" s="41">
        <v>0</v>
      </c>
      <c r="Q88" s="41">
        <v>0</v>
      </c>
      <c r="R88" s="41">
        <v>0</v>
      </c>
      <c r="S88" s="41">
        <v>0</v>
      </c>
      <c r="T88" s="41">
        <v>0</v>
      </c>
      <c r="U88" s="41">
        <v>0</v>
      </c>
      <c r="V88" s="41">
        <v>0</v>
      </c>
      <c r="W88" s="41">
        <v>0</v>
      </c>
      <c r="X88" s="41">
        <v>0</v>
      </c>
      <c r="Y88" s="41">
        <v>0</v>
      </c>
      <c r="Z88" s="41">
        <v>0</v>
      </c>
      <c r="AA88" s="41">
        <v>0</v>
      </c>
      <c r="AB88" s="41">
        <v>0</v>
      </c>
      <c r="AC88" s="41">
        <v>0</v>
      </c>
      <c r="AD88" s="41">
        <v>0</v>
      </c>
      <c r="AE88" s="41">
        <v>0</v>
      </c>
      <c r="AF88" s="41">
        <v>590</v>
      </c>
      <c r="AG88" s="41">
        <v>0</v>
      </c>
      <c r="AH88" s="41">
        <v>0</v>
      </c>
      <c r="AI88" s="41">
        <v>0</v>
      </c>
    </row>
    <row r="89" spans="1:35" x14ac:dyDescent="0.25">
      <c r="A89" s="37" t="s">
        <v>44</v>
      </c>
      <c r="B89" s="37" t="s">
        <v>1</v>
      </c>
      <c r="C89" s="41">
        <v>0</v>
      </c>
      <c r="D89" s="41">
        <v>0</v>
      </c>
      <c r="E89" s="41">
        <v>0</v>
      </c>
      <c r="F89" s="41">
        <v>0</v>
      </c>
      <c r="G89" s="41">
        <v>0</v>
      </c>
      <c r="H89" s="41">
        <v>0</v>
      </c>
      <c r="I89" s="41">
        <v>0</v>
      </c>
      <c r="J89" s="41">
        <v>0</v>
      </c>
      <c r="K89" s="41">
        <v>0</v>
      </c>
      <c r="L89" s="41">
        <v>0</v>
      </c>
      <c r="M89" s="41">
        <v>0</v>
      </c>
      <c r="N89" s="41">
        <v>0</v>
      </c>
      <c r="O89" s="41">
        <v>0</v>
      </c>
      <c r="P89" s="41">
        <v>0</v>
      </c>
      <c r="Q89" s="41">
        <v>0</v>
      </c>
      <c r="R89" s="41">
        <v>0</v>
      </c>
      <c r="S89" s="41">
        <v>0</v>
      </c>
      <c r="T89" s="41">
        <v>0</v>
      </c>
      <c r="U89" s="41">
        <v>0</v>
      </c>
      <c r="V89" s="41">
        <v>0</v>
      </c>
      <c r="W89" s="41">
        <v>0</v>
      </c>
      <c r="X89" s="41">
        <v>0</v>
      </c>
      <c r="Y89" s="41">
        <v>0</v>
      </c>
      <c r="Z89" s="41">
        <v>0</v>
      </c>
      <c r="AA89" s="41">
        <v>0</v>
      </c>
      <c r="AB89" s="41">
        <v>0</v>
      </c>
      <c r="AC89" s="41">
        <v>0</v>
      </c>
      <c r="AD89" s="41">
        <v>0</v>
      </c>
      <c r="AE89" s="41">
        <v>0</v>
      </c>
      <c r="AF89" s="41">
        <v>9521</v>
      </c>
      <c r="AG89" s="41">
        <v>0</v>
      </c>
      <c r="AH89" s="41">
        <v>0</v>
      </c>
      <c r="AI89" s="41">
        <v>0</v>
      </c>
    </row>
    <row r="90" spans="1:35" x14ac:dyDescent="0.25">
      <c r="A90" s="37" t="s">
        <v>48</v>
      </c>
      <c r="B90" s="37" t="s">
        <v>1</v>
      </c>
      <c r="C90" s="41">
        <v>0</v>
      </c>
      <c r="D90" s="41">
        <v>0</v>
      </c>
      <c r="E90" s="41">
        <v>0</v>
      </c>
      <c r="F90" s="41">
        <v>0</v>
      </c>
      <c r="G90" s="41">
        <v>0</v>
      </c>
      <c r="H90" s="41">
        <v>0</v>
      </c>
      <c r="I90" s="41">
        <v>0</v>
      </c>
      <c r="J90" s="41">
        <v>0</v>
      </c>
      <c r="K90" s="41">
        <v>0</v>
      </c>
      <c r="L90" s="41">
        <v>0</v>
      </c>
      <c r="M90" s="41">
        <v>0</v>
      </c>
      <c r="N90" s="41">
        <v>0</v>
      </c>
      <c r="O90" s="41">
        <v>0</v>
      </c>
      <c r="P90" s="41">
        <v>0</v>
      </c>
      <c r="Q90" s="41">
        <v>0</v>
      </c>
      <c r="R90" s="41">
        <v>0</v>
      </c>
      <c r="S90" s="41">
        <v>0</v>
      </c>
      <c r="T90" s="41">
        <v>0</v>
      </c>
      <c r="U90" s="41">
        <v>0</v>
      </c>
      <c r="V90" s="41">
        <v>0</v>
      </c>
      <c r="W90" s="41">
        <v>0</v>
      </c>
      <c r="X90" s="41">
        <v>0</v>
      </c>
      <c r="Y90" s="41">
        <v>93</v>
      </c>
      <c r="Z90" s="41">
        <v>67089</v>
      </c>
      <c r="AA90" s="41">
        <v>0</v>
      </c>
      <c r="AB90" s="41">
        <v>0</v>
      </c>
      <c r="AC90" s="41">
        <v>0</v>
      </c>
      <c r="AD90" s="41">
        <v>0</v>
      </c>
      <c r="AE90" s="41">
        <v>0</v>
      </c>
      <c r="AF90" s="41">
        <v>0</v>
      </c>
      <c r="AG90" s="41">
        <v>0</v>
      </c>
      <c r="AH90" s="41">
        <v>842</v>
      </c>
      <c r="AI90" s="41">
        <v>0</v>
      </c>
    </row>
    <row r="91" spans="1:35" ht="25.5" x14ac:dyDescent="0.25">
      <c r="A91" s="37" t="s">
        <v>42</v>
      </c>
      <c r="B91" s="37" t="s">
        <v>1</v>
      </c>
      <c r="C91" s="41">
        <v>0</v>
      </c>
      <c r="D91" s="41">
        <v>0</v>
      </c>
      <c r="E91" s="41">
        <v>0</v>
      </c>
      <c r="F91" s="41">
        <v>0</v>
      </c>
      <c r="G91" s="41">
        <v>0</v>
      </c>
      <c r="H91" s="41">
        <v>0</v>
      </c>
      <c r="I91" s="41">
        <v>0</v>
      </c>
      <c r="J91" s="41">
        <v>0</v>
      </c>
      <c r="K91" s="41">
        <v>0</v>
      </c>
      <c r="L91" s="41">
        <v>0</v>
      </c>
      <c r="M91" s="41">
        <v>0</v>
      </c>
      <c r="N91" s="41">
        <v>0</v>
      </c>
      <c r="O91" s="41">
        <v>0</v>
      </c>
      <c r="P91" s="41">
        <v>0</v>
      </c>
      <c r="Q91" s="41">
        <v>0</v>
      </c>
      <c r="R91" s="41">
        <v>0</v>
      </c>
      <c r="S91" s="41">
        <v>0</v>
      </c>
      <c r="T91" s="41">
        <v>0</v>
      </c>
      <c r="U91" s="41">
        <v>0</v>
      </c>
      <c r="V91" s="41">
        <v>0</v>
      </c>
      <c r="W91" s="41">
        <v>0</v>
      </c>
      <c r="X91" s="41">
        <v>0</v>
      </c>
      <c r="Y91" s="41">
        <v>0</v>
      </c>
      <c r="Z91" s="41">
        <v>0</v>
      </c>
      <c r="AA91" s="41">
        <v>0</v>
      </c>
      <c r="AB91" s="41">
        <v>0</v>
      </c>
      <c r="AC91" s="41">
        <v>0</v>
      </c>
      <c r="AD91" s="41">
        <v>0</v>
      </c>
      <c r="AE91" s="41">
        <v>0</v>
      </c>
      <c r="AF91" s="41">
        <v>0</v>
      </c>
      <c r="AG91" s="41">
        <v>0</v>
      </c>
      <c r="AH91" s="41">
        <v>0</v>
      </c>
      <c r="AI91" s="41">
        <v>115</v>
      </c>
    </row>
    <row r="92" spans="1:35" ht="25.5" x14ac:dyDescent="0.25">
      <c r="A92" s="37" t="s">
        <v>43</v>
      </c>
      <c r="B92" s="37" t="s">
        <v>1</v>
      </c>
      <c r="C92" s="41">
        <v>0</v>
      </c>
      <c r="D92" s="41">
        <v>0</v>
      </c>
      <c r="E92" s="41">
        <v>0</v>
      </c>
      <c r="F92" s="41">
        <v>0</v>
      </c>
      <c r="G92" s="41">
        <v>0</v>
      </c>
      <c r="H92" s="41">
        <v>0</v>
      </c>
      <c r="I92" s="41">
        <v>0</v>
      </c>
      <c r="J92" s="41">
        <v>0</v>
      </c>
      <c r="K92" s="41">
        <v>0</v>
      </c>
      <c r="L92" s="41">
        <v>0</v>
      </c>
      <c r="M92" s="41">
        <v>0</v>
      </c>
      <c r="N92" s="41">
        <v>0</v>
      </c>
      <c r="O92" s="41">
        <v>0</v>
      </c>
      <c r="P92" s="41">
        <v>0</v>
      </c>
      <c r="Q92" s="41">
        <v>0</v>
      </c>
      <c r="R92" s="41">
        <v>0</v>
      </c>
      <c r="S92" s="41">
        <v>0</v>
      </c>
      <c r="T92" s="41">
        <v>0</v>
      </c>
      <c r="U92" s="41">
        <v>0</v>
      </c>
      <c r="V92" s="41">
        <v>0</v>
      </c>
      <c r="W92" s="41">
        <v>0</v>
      </c>
      <c r="X92" s="41">
        <v>0</v>
      </c>
      <c r="Y92" s="41">
        <v>11</v>
      </c>
      <c r="Z92" s="41">
        <v>32</v>
      </c>
      <c r="AA92" s="41">
        <v>177</v>
      </c>
      <c r="AB92" s="41">
        <v>132</v>
      </c>
      <c r="AC92" s="41">
        <v>146</v>
      </c>
      <c r="AD92" s="41">
        <v>169</v>
      </c>
      <c r="AE92" s="41">
        <v>133</v>
      </c>
      <c r="AF92" s="41">
        <v>57</v>
      </c>
      <c r="AG92" s="41">
        <v>116</v>
      </c>
      <c r="AH92" s="41">
        <v>74</v>
      </c>
      <c r="AI92" s="41">
        <v>453</v>
      </c>
    </row>
    <row r="93" spans="1:35" ht="63.75" x14ac:dyDescent="0.25">
      <c r="A93" s="37" t="s">
        <v>199</v>
      </c>
      <c r="B93" s="37" t="s">
        <v>1</v>
      </c>
      <c r="C93" s="41">
        <v>0</v>
      </c>
      <c r="D93" s="41">
        <v>0</v>
      </c>
      <c r="E93" s="41">
        <v>0</v>
      </c>
      <c r="F93" s="41">
        <v>0</v>
      </c>
      <c r="G93" s="41">
        <v>0</v>
      </c>
      <c r="H93" s="41">
        <v>0</v>
      </c>
      <c r="I93" s="41">
        <v>0</v>
      </c>
      <c r="J93" s="41">
        <v>0</v>
      </c>
      <c r="K93" s="41">
        <v>0</v>
      </c>
      <c r="L93" s="41">
        <v>0</v>
      </c>
      <c r="M93" s="41">
        <v>0</v>
      </c>
      <c r="N93" s="41">
        <v>0</v>
      </c>
      <c r="O93" s="41">
        <v>0</v>
      </c>
      <c r="P93" s="41">
        <v>0</v>
      </c>
      <c r="Q93" s="41">
        <v>0</v>
      </c>
      <c r="R93" s="41">
        <v>0</v>
      </c>
      <c r="S93" s="41">
        <v>0</v>
      </c>
      <c r="T93" s="41">
        <v>0</v>
      </c>
      <c r="U93" s="41">
        <v>0</v>
      </c>
      <c r="V93" s="41">
        <v>0</v>
      </c>
      <c r="W93" s="41">
        <v>0</v>
      </c>
      <c r="X93" s="41">
        <v>0</v>
      </c>
      <c r="Y93" s="41">
        <v>0</v>
      </c>
      <c r="Z93" s="41">
        <v>0</v>
      </c>
      <c r="AA93" s="41">
        <v>0</v>
      </c>
      <c r="AB93" s="41">
        <v>0</v>
      </c>
      <c r="AC93" s="41">
        <v>0</v>
      </c>
      <c r="AD93" s="41">
        <v>0</v>
      </c>
      <c r="AE93" s="41">
        <v>0</v>
      </c>
      <c r="AF93" s="41">
        <v>0</v>
      </c>
      <c r="AG93" s="41">
        <v>0</v>
      </c>
      <c r="AH93" s="41">
        <v>0</v>
      </c>
      <c r="AI93" s="41">
        <v>0</v>
      </c>
    </row>
    <row r="94" spans="1:35" ht="38.25" x14ac:dyDescent="0.25">
      <c r="A94" s="37" t="s">
        <v>193</v>
      </c>
      <c r="B94" s="37" t="s">
        <v>1</v>
      </c>
      <c r="C94" s="41">
        <v>0</v>
      </c>
      <c r="D94" s="41">
        <v>0</v>
      </c>
      <c r="E94" s="41">
        <v>0</v>
      </c>
      <c r="F94" s="41">
        <v>0</v>
      </c>
      <c r="G94" s="41">
        <v>0</v>
      </c>
      <c r="H94" s="41">
        <v>0</v>
      </c>
      <c r="I94" s="41">
        <v>0</v>
      </c>
      <c r="J94" s="41">
        <v>0</v>
      </c>
      <c r="K94" s="41">
        <v>0</v>
      </c>
      <c r="L94" s="41">
        <v>0</v>
      </c>
      <c r="M94" s="41">
        <v>0</v>
      </c>
      <c r="N94" s="41">
        <v>0</v>
      </c>
      <c r="O94" s="41">
        <v>0</v>
      </c>
      <c r="P94" s="41">
        <v>0</v>
      </c>
      <c r="Q94" s="41">
        <v>0</v>
      </c>
      <c r="R94" s="41">
        <v>0</v>
      </c>
      <c r="S94" s="41">
        <v>0</v>
      </c>
      <c r="T94" s="41">
        <v>0</v>
      </c>
      <c r="U94" s="41">
        <v>0</v>
      </c>
      <c r="V94" s="41">
        <v>0</v>
      </c>
      <c r="W94" s="41">
        <v>0</v>
      </c>
      <c r="X94" s="41">
        <v>0</v>
      </c>
      <c r="Y94" s="41">
        <v>0</v>
      </c>
      <c r="Z94" s="41">
        <v>0</v>
      </c>
      <c r="AA94" s="41">
        <v>0</v>
      </c>
      <c r="AB94" s="41">
        <v>0</v>
      </c>
      <c r="AC94" s="41">
        <v>0</v>
      </c>
      <c r="AD94" s="41">
        <v>0</v>
      </c>
      <c r="AE94" s="41">
        <v>0</v>
      </c>
      <c r="AF94" s="41">
        <v>0</v>
      </c>
      <c r="AG94" s="41">
        <v>0</v>
      </c>
      <c r="AH94" s="41">
        <v>0</v>
      </c>
      <c r="AI94" s="41">
        <v>0</v>
      </c>
    </row>
    <row r="95" spans="1:35" x14ac:dyDescent="0.25">
      <c r="A95" s="37" t="s">
        <v>195</v>
      </c>
      <c r="B95" s="37" t="s">
        <v>1</v>
      </c>
      <c r="C95" s="41">
        <v>0</v>
      </c>
      <c r="D95" s="41">
        <v>0</v>
      </c>
      <c r="E95" s="41">
        <v>0</v>
      </c>
      <c r="F95" s="41">
        <v>0</v>
      </c>
      <c r="G95" s="41">
        <v>0</v>
      </c>
      <c r="H95" s="41">
        <v>0</v>
      </c>
      <c r="I95" s="41">
        <v>0</v>
      </c>
      <c r="J95" s="41">
        <v>0</v>
      </c>
      <c r="K95" s="41">
        <v>0</v>
      </c>
      <c r="L95" s="41">
        <v>0</v>
      </c>
      <c r="M95" s="41">
        <v>0</v>
      </c>
      <c r="N95" s="41">
        <v>0</v>
      </c>
      <c r="O95" s="41">
        <v>0</v>
      </c>
      <c r="P95" s="41">
        <v>0</v>
      </c>
      <c r="Q95" s="41">
        <v>0</v>
      </c>
      <c r="R95" s="41">
        <v>0</v>
      </c>
      <c r="S95" s="41">
        <v>0</v>
      </c>
      <c r="T95" s="41">
        <v>0</v>
      </c>
      <c r="U95" s="41">
        <v>0</v>
      </c>
      <c r="V95" s="41">
        <v>0</v>
      </c>
      <c r="W95" s="41">
        <v>0</v>
      </c>
      <c r="X95" s="41">
        <v>0</v>
      </c>
      <c r="Y95" s="41">
        <v>0</v>
      </c>
      <c r="Z95" s="41">
        <v>0</v>
      </c>
      <c r="AA95" s="41">
        <v>0</v>
      </c>
      <c r="AB95" s="41">
        <v>0</v>
      </c>
      <c r="AC95" s="41">
        <v>0</v>
      </c>
      <c r="AD95" s="41">
        <v>0</v>
      </c>
      <c r="AE95" s="41">
        <v>0</v>
      </c>
      <c r="AF95" s="41">
        <v>0</v>
      </c>
      <c r="AG95" s="41">
        <v>0</v>
      </c>
      <c r="AH95" s="41">
        <v>0</v>
      </c>
      <c r="AI95" s="41">
        <v>0</v>
      </c>
    </row>
    <row r="96" spans="1:35" x14ac:dyDescent="0.25">
      <c r="A96" s="37" t="s">
        <v>187</v>
      </c>
      <c r="B96" s="37"/>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v>0</v>
      </c>
      <c r="AI96" s="41">
        <v>0</v>
      </c>
    </row>
    <row r="97" spans="1:35" x14ac:dyDescent="0.25">
      <c r="A97" s="37" t="s">
        <v>194</v>
      </c>
      <c r="B97" s="37" t="s">
        <v>1</v>
      </c>
      <c r="C97" s="41">
        <v>0</v>
      </c>
      <c r="D97" s="41">
        <v>0</v>
      </c>
      <c r="E97" s="41">
        <v>0</v>
      </c>
      <c r="F97" s="41">
        <v>0</v>
      </c>
      <c r="G97" s="41">
        <v>0</v>
      </c>
      <c r="H97" s="41">
        <v>0</v>
      </c>
      <c r="I97" s="41">
        <v>0</v>
      </c>
      <c r="J97" s="41">
        <v>0</v>
      </c>
      <c r="K97" s="41">
        <v>0</v>
      </c>
      <c r="L97" s="41">
        <v>0</v>
      </c>
      <c r="M97" s="41">
        <v>0</v>
      </c>
      <c r="N97" s="41">
        <v>0</v>
      </c>
      <c r="O97" s="41">
        <v>0</v>
      </c>
      <c r="P97" s="41">
        <v>0</v>
      </c>
      <c r="Q97" s="41">
        <v>0</v>
      </c>
      <c r="R97" s="41">
        <v>0</v>
      </c>
      <c r="S97" s="41">
        <v>0</v>
      </c>
      <c r="T97" s="41">
        <v>0</v>
      </c>
      <c r="U97" s="41">
        <v>0</v>
      </c>
      <c r="V97" s="41">
        <v>0</v>
      </c>
      <c r="W97" s="41">
        <v>0</v>
      </c>
      <c r="X97" s="41">
        <v>0</v>
      </c>
      <c r="Y97" s="41">
        <v>0</v>
      </c>
      <c r="Z97" s="41">
        <v>0</v>
      </c>
      <c r="AA97" s="41">
        <v>0</v>
      </c>
      <c r="AB97" s="41">
        <v>0</v>
      </c>
      <c r="AC97" s="41">
        <v>0</v>
      </c>
      <c r="AD97" s="41">
        <v>0</v>
      </c>
      <c r="AE97" s="41">
        <v>0</v>
      </c>
      <c r="AF97" s="41">
        <v>0</v>
      </c>
      <c r="AG97" s="41">
        <v>0</v>
      </c>
      <c r="AH97" s="41">
        <v>0</v>
      </c>
      <c r="AI97" s="41">
        <v>0</v>
      </c>
    </row>
  </sheetData>
  <mergeCells count="24">
    <mergeCell ref="W2:Z2"/>
    <mergeCell ref="AA2:AD2"/>
    <mergeCell ref="AE2:AH2"/>
    <mergeCell ref="C34:F34"/>
    <mergeCell ref="G34:J34"/>
    <mergeCell ref="K34:N34"/>
    <mergeCell ref="O34:R34"/>
    <mergeCell ref="S34:V34"/>
    <mergeCell ref="C2:F2"/>
    <mergeCell ref="G2:J2"/>
    <mergeCell ref="K2:N2"/>
    <mergeCell ref="O2:R2"/>
    <mergeCell ref="S2:V2"/>
    <mergeCell ref="W34:Z34"/>
    <mergeCell ref="AA34:AD34"/>
    <mergeCell ref="AE34:AH34"/>
    <mergeCell ref="W67:Z67"/>
    <mergeCell ref="AA67:AD67"/>
    <mergeCell ref="AE67:AH67"/>
    <mergeCell ref="C67:F67"/>
    <mergeCell ref="G67:J67"/>
    <mergeCell ref="K67:N67"/>
    <mergeCell ref="O67:R67"/>
    <mergeCell ref="S67:V67"/>
  </mergeCells>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7" zoomScaleNormal="100" workbookViewId="0">
      <selection activeCell="Q63" sqref="Q63"/>
    </sheetView>
  </sheetViews>
  <sheetFormatPr defaultColWidth="9.140625" defaultRowHeight="15" x14ac:dyDescent="0.25"/>
  <cols>
    <col min="1" max="16384" width="9.140625" style="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workbookViewId="0">
      <selection activeCell="D20" sqref="D20"/>
    </sheetView>
  </sheetViews>
  <sheetFormatPr defaultColWidth="9.140625" defaultRowHeight="15" x14ac:dyDescent="0.25"/>
  <cols>
    <col min="1" max="1" width="31.28515625" style="6" bestFit="1" customWidth="1"/>
    <col min="2" max="2" width="9.140625" style="6"/>
    <col min="3" max="3" width="10.7109375" style="6" customWidth="1"/>
    <col min="4" max="4" width="9.85546875" style="6" customWidth="1"/>
    <col min="5" max="6" width="11.7109375" style="6" bestFit="1" customWidth="1"/>
    <col min="7" max="7" width="10.28515625" style="6" customWidth="1"/>
    <col min="8" max="10" width="11.7109375" style="6" bestFit="1" customWidth="1"/>
    <col min="11" max="11" width="10.42578125" style="6" customWidth="1"/>
    <col min="12" max="14" width="11.7109375" style="6" bestFit="1" customWidth="1"/>
    <col min="15" max="15" width="9.5703125" style="6" customWidth="1"/>
    <col min="16" max="18" width="11.7109375" style="6" bestFit="1" customWidth="1"/>
    <col min="19" max="19" width="9.28515625" style="6" customWidth="1"/>
    <col min="20" max="22" width="11.7109375" style="6" bestFit="1" customWidth="1"/>
    <col min="23" max="23" width="9.7109375" style="6" customWidth="1"/>
    <col min="24" max="26" width="11.7109375" style="6" bestFit="1" customWidth="1"/>
    <col min="27" max="27" width="9" style="6" customWidth="1"/>
    <col min="28" max="28" width="11.7109375" style="6" bestFit="1" customWidth="1"/>
    <col min="29" max="31" width="11.5703125" style="6" bestFit="1" customWidth="1"/>
    <col min="32" max="33" width="9.140625" style="6"/>
    <col min="34" max="35" width="10.5703125" style="6" bestFit="1" customWidth="1"/>
    <col min="36" max="16384" width="9.140625" style="6"/>
  </cols>
  <sheetData>
    <row r="1" spans="1:32" x14ac:dyDescent="0.25">
      <c r="A1" s="9" t="s">
        <v>64</v>
      </c>
    </row>
    <row r="2" spans="1:32" x14ac:dyDescent="0.25">
      <c r="A2" s="2" t="s">
        <v>26</v>
      </c>
      <c r="B2" s="6" t="s">
        <v>1</v>
      </c>
    </row>
    <row r="3" spans="1:32" s="12" customFormat="1" ht="30" x14ac:dyDescent="0.25">
      <c r="A3" s="10" t="s">
        <v>2</v>
      </c>
      <c r="B3" s="11" t="s">
        <v>3</v>
      </c>
      <c r="C3" s="11" t="s">
        <v>158</v>
      </c>
      <c r="D3" s="11" t="s">
        <v>159</v>
      </c>
      <c r="E3" s="11" t="s">
        <v>160</v>
      </c>
      <c r="F3" s="11" t="s">
        <v>161</v>
      </c>
      <c r="G3" s="11" t="s">
        <v>162</v>
      </c>
      <c r="H3" s="11" t="s">
        <v>163</v>
      </c>
      <c r="I3" s="11" t="s">
        <v>164</v>
      </c>
      <c r="J3" s="11" t="s">
        <v>165</v>
      </c>
      <c r="K3" s="11" t="s">
        <v>166</v>
      </c>
      <c r="L3" s="11" t="s">
        <v>167</v>
      </c>
      <c r="M3" s="11" t="s">
        <v>168</v>
      </c>
      <c r="N3" s="11" t="s">
        <v>169</v>
      </c>
      <c r="O3" s="11" t="s">
        <v>170</v>
      </c>
      <c r="P3" s="11" t="s">
        <v>171</v>
      </c>
      <c r="Q3" s="11" t="s">
        <v>172</v>
      </c>
      <c r="R3" s="11" t="s">
        <v>173</v>
      </c>
      <c r="S3" s="11" t="s">
        <v>174</v>
      </c>
      <c r="T3" s="11" t="s">
        <v>175</v>
      </c>
      <c r="U3" s="11" t="s">
        <v>176</v>
      </c>
      <c r="V3" s="11" t="s">
        <v>177</v>
      </c>
      <c r="W3" s="11" t="s">
        <v>178</v>
      </c>
      <c r="X3" s="11" t="s">
        <v>179</v>
      </c>
      <c r="Y3" s="11" t="s">
        <v>180</v>
      </c>
      <c r="Z3" s="11" t="s">
        <v>181</v>
      </c>
      <c r="AA3" s="11" t="s">
        <v>182</v>
      </c>
      <c r="AB3" s="11" t="s">
        <v>183</v>
      </c>
      <c r="AC3" s="11" t="s">
        <v>184</v>
      </c>
      <c r="AD3" s="11" t="s">
        <v>185</v>
      </c>
      <c r="AE3" s="11" t="s">
        <v>190</v>
      </c>
      <c r="AF3" s="11" t="s">
        <v>197</v>
      </c>
    </row>
    <row r="4" spans="1:32" x14ac:dyDescent="0.25">
      <c r="A4" s="7" t="s">
        <v>8</v>
      </c>
      <c r="B4" s="6" t="s">
        <v>9</v>
      </c>
      <c r="C4" s="13">
        <f>AVERAGE(Fuels!C4:F4)</f>
        <v>0</v>
      </c>
      <c r="D4" s="13">
        <f>AVERAGE(Fuels!D4:G4)</f>
        <v>0</v>
      </c>
      <c r="E4" s="13">
        <f>AVERAGE(Fuels!E4:H4)</f>
        <v>0</v>
      </c>
      <c r="F4" s="13">
        <f>AVERAGE(Fuels!F4:I4)</f>
        <v>0</v>
      </c>
      <c r="G4" s="13">
        <f>AVERAGE(Fuels!G4:J4)</f>
        <v>0</v>
      </c>
      <c r="H4" s="13">
        <f>AVERAGE(Fuels!H4:K4)</f>
        <v>0</v>
      </c>
      <c r="I4" s="13">
        <f>AVERAGE(Fuels!I4:L4)</f>
        <v>13.25</v>
      </c>
      <c r="J4" s="13">
        <f>AVERAGE(Fuels!J4:M4)</f>
        <v>6555</v>
      </c>
      <c r="K4" s="13">
        <f>AVERAGE(Fuels!K4:N4)</f>
        <v>14177.5</v>
      </c>
      <c r="L4" s="13">
        <f>AVERAGE(Fuels!L4:O4)</f>
        <v>21130.25</v>
      </c>
      <c r="M4" s="13">
        <f>AVERAGE(Fuels!M4:P4)</f>
        <v>28380.75</v>
      </c>
      <c r="N4" s="13">
        <f>AVERAGE(Fuels!N4:Q4)</f>
        <v>32399.75</v>
      </c>
      <c r="O4" s="13">
        <f>AVERAGE(Fuels!O4:R4)</f>
        <v>36259.25</v>
      </c>
      <c r="P4" s="13">
        <f>AVERAGE(Fuels!P4:S4)</f>
        <v>43692.25</v>
      </c>
      <c r="Q4" s="13">
        <f>AVERAGE(Fuels!Q4:T4)</f>
        <v>59230.5</v>
      </c>
      <c r="R4" s="13">
        <f>AVERAGE(Fuels!R4:U4)</f>
        <v>74571</v>
      </c>
      <c r="S4" s="13">
        <f>AVERAGE(Fuels!S4:V4)</f>
        <v>88847.75</v>
      </c>
      <c r="T4" s="13">
        <f>AVERAGE(Fuels!T4:W4)</f>
        <v>106987.25</v>
      </c>
      <c r="U4" s="13">
        <f>AVERAGE(Fuels!U4:X4)</f>
        <v>115794.25</v>
      </c>
      <c r="V4" s="13">
        <f>AVERAGE(Fuels!V4:Y4)</f>
        <v>116196</v>
      </c>
      <c r="W4" s="13">
        <f>AVERAGE(Fuels!W4:Z4)</f>
        <v>116858.5</v>
      </c>
      <c r="X4" s="13">
        <f>AVERAGE(Fuels!X4:AA4)</f>
        <v>109710.75</v>
      </c>
      <c r="Y4" s="13">
        <f>AVERAGE(Fuels!Y4:AB4)</f>
        <v>113082</v>
      </c>
      <c r="Z4" s="13">
        <f>AVERAGE(Fuels!Z4:AC4)</f>
        <v>128176.25</v>
      </c>
      <c r="AA4" s="13">
        <f>AVERAGE(Fuels!AA4:AD4)</f>
        <v>143486.25</v>
      </c>
      <c r="AB4" s="13">
        <f>AVERAGE(Fuels!AB4:AE4)</f>
        <v>158581.75</v>
      </c>
      <c r="AC4" s="13">
        <f>AVERAGE(Fuels!AC4:AF4)</f>
        <v>161671.75</v>
      </c>
      <c r="AD4" s="13">
        <f>AVERAGE(Fuels!AD4:AG4)</f>
        <v>165051</v>
      </c>
      <c r="AE4" s="13">
        <f>AVERAGE(Fuels!AE4:AI4)</f>
        <v>167219.4</v>
      </c>
      <c r="AF4" s="13">
        <f>AVERAGE(Fuels!AF4:AJ4)</f>
        <v>168551.25</v>
      </c>
    </row>
    <row r="5" spans="1:32" x14ac:dyDescent="0.25">
      <c r="A5" s="7" t="s">
        <v>10</v>
      </c>
      <c r="B5" s="6" t="s">
        <v>9</v>
      </c>
      <c r="C5" s="13">
        <f>AVERAGE(Fuels!C5:F5)</f>
        <v>3678.75</v>
      </c>
      <c r="D5" s="13">
        <f>AVERAGE(Fuels!D5:G5)</f>
        <v>4217.5</v>
      </c>
      <c r="E5" s="13">
        <f>AVERAGE(Fuels!E5:H5)</f>
        <v>4505.5</v>
      </c>
      <c r="F5" s="13">
        <f>AVERAGE(Fuels!F5:I5)</f>
        <v>4159.75</v>
      </c>
      <c r="G5" s="13">
        <f>AVERAGE(Fuels!G5:J5)</f>
        <v>3711.25</v>
      </c>
      <c r="H5" s="13">
        <f>AVERAGE(Fuels!H5:K5)</f>
        <v>3679.5</v>
      </c>
      <c r="I5" s="13">
        <f>AVERAGE(Fuels!I5:L5)</f>
        <v>3906</v>
      </c>
      <c r="J5" s="13">
        <f>AVERAGE(Fuels!J5:M5)</f>
        <v>8748.75</v>
      </c>
      <c r="K5" s="13">
        <f>AVERAGE(Fuels!K5:N5)</f>
        <v>10339.75</v>
      </c>
      <c r="L5" s="13">
        <f>AVERAGE(Fuels!L5:O5)</f>
        <v>12753</v>
      </c>
      <c r="M5" s="13">
        <f>AVERAGE(Fuels!M5:P5)</f>
        <v>13665.5</v>
      </c>
      <c r="N5" s="13">
        <f>AVERAGE(Fuels!N5:Q5)</f>
        <v>15487.75</v>
      </c>
      <c r="O5" s="13">
        <f>AVERAGE(Fuels!O5:R5)</f>
        <v>23552.25</v>
      </c>
      <c r="P5" s="13">
        <f>AVERAGE(Fuels!P5:S5)</f>
        <v>29690.25</v>
      </c>
      <c r="Q5" s="13">
        <f>AVERAGE(Fuels!Q5:T5)</f>
        <v>40635.75</v>
      </c>
      <c r="R5" s="13">
        <f>AVERAGE(Fuels!R5:U5)</f>
        <v>48487.75</v>
      </c>
      <c r="S5" s="13">
        <f>AVERAGE(Fuels!S5:V5)</f>
        <v>55055.5</v>
      </c>
      <c r="T5" s="13">
        <f>AVERAGE(Fuels!T5:W5)</f>
        <v>59592</v>
      </c>
      <c r="U5" s="13">
        <f>AVERAGE(Fuels!U5:X5)</f>
        <v>62727.25</v>
      </c>
      <c r="V5" s="13">
        <f>AVERAGE(Fuels!V5:Y5)</f>
        <v>59476.25</v>
      </c>
      <c r="W5" s="13">
        <f>AVERAGE(Fuels!W5:Z5)</f>
        <v>53563.75</v>
      </c>
      <c r="X5" s="13">
        <f>AVERAGE(Fuels!X5:AA5)</f>
        <v>48218.75</v>
      </c>
      <c r="Y5" s="13">
        <f>AVERAGE(Fuels!Y5:AB5)</f>
        <v>40337.75</v>
      </c>
      <c r="Z5" s="13">
        <f>AVERAGE(Fuels!Z5:AC5)</f>
        <v>33110.5</v>
      </c>
      <c r="AA5" s="13">
        <f>AVERAGE(Fuels!AA5:AD5)</f>
        <v>26760</v>
      </c>
      <c r="AB5" s="13">
        <f>AVERAGE(Fuels!AB5:AE5)</f>
        <v>22361</v>
      </c>
      <c r="AC5" s="13">
        <f>AVERAGE(Fuels!AC5:AF5)</f>
        <v>18520.5</v>
      </c>
      <c r="AD5" s="13">
        <f>AVERAGE(Fuels!AD5:AG5)</f>
        <v>18303.75</v>
      </c>
      <c r="AE5" s="13">
        <f>AVERAGE(Fuels!AE5:AI5)</f>
        <v>19485.8</v>
      </c>
      <c r="AF5" s="13">
        <f>AVERAGE(Fuels!AF5:AJ5)</f>
        <v>19953.5</v>
      </c>
    </row>
    <row r="6" spans="1:32" x14ac:dyDescent="0.25">
      <c r="A6" s="7" t="s">
        <v>11</v>
      </c>
      <c r="B6" s="6" t="s">
        <v>9</v>
      </c>
      <c r="C6" s="13">
        <f>AVERAGE(Fuels!C6:F6)</f>
        <v>33244.5</v>
      </c>
      <c r="D6" s="13">
        <f>AVERAGE(Fuels!D6:G6)</f>
        <v>33143.25</v>
      </c>
      <c r="E6" s="13">
        <f>AVERAGE(Fuels!E6:H6)</f>
        <v>32914</v>
      </c>
      <c r="F6" s="13">
        <f>AVERAGE(Fuels!F6:I6)</f>
        <v>34488.5</v>
      </c>
      <c r="G6" s="13">
        <f>AVERAGE(Fuels!G6:J6)</f>
        <v>35974</v>
      </c>
      <c r="H6" s="13">
        <f>AVERAGE(Fuels!H6:K6)</f>
        <v>38916</v>
      </c>
      <c r="I6" s="13">
        <f>AVERAGE(Fuels!I6:L6)</f>
        <v>41829</v>
      </c>
      <c r="J6" s="13">
        <f>AVERAGE(Fuels!J6:M6)</f>
        <v>42166.5</v>
      </c>
      <c r="K6" s="13">
        <f>AVERAGE(Fuels!K6:N6)</f>
        <v>42876.75</v>
      </c>
      <c r="L6" s="13">
        <f>AVERAGE(Fuels!L6:O6)</f>
        <v>43405.25</v>
      </c>
      <c r="M6" s="13">
        <f>AVERAGE(Fuels!M6:P6)</f>
        <v>46467.75</v>
      </c>
      <c r="N6" s="13">
        <f>AVERAGE(Fuels!N6:Q6)</f>
        <v>49714</v>
      </c>
      <c r="O6" s="13">
        <f>AVERAGE(Fuels!O6:R6)</f>
        <v>52680.75</v>
      </c>
      <c r="P6" s="13">
        <f>AVERAGE(Fuels!P6:S6)</f>
        <v>53600.25</v>
      </c>
      <c r="Q6" s="13">
        <f>AVERAGE(Fuels!Q6:T6)</f>
        <v>50010.5</v>
      </c>
      <c r="R6" s="13">
        <f>AVERAGE(Fuels!R6:U6)</f>
        <v>48057</v>
      </c>
      <c r="S6" s="13">
        <f>AVERAGE(Fuels!S6:V6)</f>
        <v>45964</v>
      </c>
      <c r="T6" s="13">
        <f>AVERAGE(Fuels!T6:W6)</f>
        <v>43944.5</v>
      </c>
      <c r="U6" s="13">
        <f>AVERAGE(Fuels!U6:X6)</f>
        <v>44413.75</v>
      </c>
      <c r="V6" s="13">
        <f>AVERAGE(Fuels!V6:Y6)</f>
        <v>42752.5</v>
      </c>
      <c r="W6" s="13">
        <f>AVERAGE(Fuels!W6:Z6)</f>
        <v>40810.25</v>
      </c>
      <c r="X6" s="13">
        <f>AVERAGE(Fuels!X6:AA6)</f>
        <v>34355</v>
      </c>
      <c r="Y6" s="13">
        <f>AVERAGE(Fuels!Y6:AB6)</f>
        <v>26735.75</v>
      </c>
      <c r="Z6" s="13">
        <f>AVERAGE(Fuels!Z6:AC6)</f>
        <v>20373.5</v>
      </c>
      <c r="AA6" s="13">
        <f>AVERAGE(Fuels!AA6:AD6)</f>
        <v>14580.25</v>
      </c>
      <c r="AB6" s="13">
        <f>AVERAGE(Fuels!AB6:AE6)</f>
        <v>14396</v>
      </c>
      <c r="AC6" s="13">
        <f>AVERAGE(Fuels!AC6:AF6)</f>
        <v>15047.75</v>
      </c>
      <c r="AD6" s="13">
        <f>AVERAGE(Fuels!AD6:AG6)</f>
        <v>15278.75</v>
      </c>
      <c r="AE6" s="13">
        <f>AVERAGE(Fuels!AE6:AI6)</f>
        <v>13544.4</v>
      </c>
      <c r="AF6" s="13">
        <f>AVERAGE(Fuels!AF6:AJ6)</f>
        <v>13117.75</v>
      </c>
    </row>
    <row r="7" spans="1:32" x14ac:dyDescent="0.25">
      <c r="A7" s="7" t="s">
        <v>12</v>
      </c>
      <c r="B7" s="6" t="s">
        <v>9</v>
      </c>
      <c r="C7" s="13">
        <f>AVERAGE(Fuels!C7:F7)</f>
        <v>7853</v>
      </c>
      <c r="D7" s="13">
        <f>AVERAGE(Fuels!D7:G7)</f>
        <v>8027.25</v>
      </c>
      <c r="E7" s="13">
        <f>AVERAGE(Fuels!E7:H7)</f>
        <v>8503.75</v>
      </c>
      <c r="F7" s="13">
        <f>AVERAGE(Fuels!F7:I7)</f>
        <v>9054</v>
      </c>
      <c r="G7" s="13">
        <f>AVERAGE(Fuels!G7:J7)</f>
        <v>9818.5</v>
      </c>
      <c r="H7" s="13">
        <f>AVERAGE(Fuels!H7:K7)</f>
        <v>11631.5</v>
      </c>
      <c r="I7" s="13">
        <f>AVERAGE(Fuels!I7:L7)</f>
        <v>12442</v>
      </c>
      <c r="J7" s="13">
        <f>AVERAGE(Fuels!J7:M7)</f>
        <v>12327.5</v>
      </c>
      <c r="K7" s="13">
        <f>AVERAGE(Fuels!K7:N7)</f>
        <v>12610.25</v>
      </c>
      <c r="L7" s="13">
        <f>AVERAGE(Fuels!L7:O7)</f>
        <v>11696.25</v>
      </c>
      <c r="M7" s="13">
        <f>AVERAGE(Fuels!M7:P7)</f>
        <v>11729.5</v>
      </c>
      <c r="N7" s="13">
        <f>AVERAGE(Fuels!N7:Q7)</f>
        <v>10996.25</v>
      </c>
      <c r="O7" s="13">
        <f>AVERAGE(Fuels!O7:R7)</f>
        <v>9160.5</v>
      </c>
      <c r="P7" s="13">
        <f>AVERAGE(Fuels!P7:S7)</f>
        <v>8754.75</v>
      </c>
      <c r="Q7" s="13">
        <f>AVERAGE(Fuels!Q7:T7)</f>
        <v>7435.25</v>
      </c>
      <c r="R7" s="13">
        <f>AVERAGE(Fuels!R7:U7)</f>
        <v>6601.75</v>
      </c>
      <c r="S7" s="13">
        <f>AVERAGE(Fuels!S7:V7)</f>
        <v>5562.5</v>
      </c>
      <c r="T7" s="13">
        <f>AVERAGE(Fuels!T7:W7)</f>
        <v>3589.5</v>
      </c>
      <c r="U7" s="13">
        <f>AVERAGE(Fuels!U7:X7)</f>
        <v>2111.75</v>
      </c>
      <c r="V7" s="13">
        <f>AVERAGE(Fuels!V7:Y7)</f>
        <v>1619.75</v>
      </c>
      <c r="W7" s="13">
        <f>AVERAGE(Fuels!W7:Z7)</f>
        <v>1877.25</v>
      </c>
      <c r="X7" s="13">
        <f>AVERAGE(Fuels!X7:AA7)</f>
        <v>1393</v>
      </c>
      <c r="Y7" s="13">
        <f>AVERAGE(Fuels!Y7:AB7)</f>
        <v>902</v>
      </c>
      <c r="Z7" s="13">
        <f>AVERAGE(Fuels!Z7:AC7)</f>
        <v>484.25</v>
      </c>
      <c r="AA7" s="13">
        <f>AVERAGE(Fuels!AA7:AD7)</f>
        <v>43.25</v>
      </c>
      <c r="AB7" s="13">
        <f>AVERAGE(Fuels!AB7:AE7)</f>
        <v>42.75</v>
      </c>
      <c r="AC7" s="13">
        <f>AVERAGE(Fuels!AC7:AF7)</f>
        <v>51.25</v>
      </c>
      <c r="AD7" s="13">
        <f>AVERAGE(Fuels!AD7:AG7)</f>
        <v>48</v>
      </c>
      <c r="AE7" s="13">
        <f>AVERAGE(Fuels!AE7:AI7)</f>
        <v>33.799999999999997</v>
      </c>
      <c r="AF7" s="13">
        <f>AVERAGE(Fuels!AF7:AJ7)</f>
        <v>32</v>
      </c>
    </row>
    <row r="8" spans="1:32" x14ac:dyDescent="0.25">
      <c r="A8" s="7" t="s">
        <v>13</v>
      </c>
      <c r="B8" s="6" t="s">
        <v>9</v>
      </c>
      <c r="C8" s="13">
        <f>AVERAGE(Fuels!C8:F8)</f>
        <v>0</v>
      </c>
      <c r="D8" s="13">
        <f>AVERAGE(Fuels!D8:G8)</f>
        <v>0</v>
      </c>
      <c r="E8" s="13">
        <f>AVERAGE(Fuels!E8:H8)</f>
        <v>0</v>
      </c>
      <c r="F8" s="13">
        <f>AVERAGE(Fuels!F8:I8)</f>
        <v>0</v>
      </c>
      <c r="G8" s="13">
        <f>AVERAGE(Fuels!G8:J8)</f>
        <v>0</v>
      </c>
      <c r="H8" s="13">
        <f>AVERAGE(Fuels!H8:K8)</f>
        <v>0</v>
      </c>
      <c r="I8" s="13">
        <f>AVERAGE(Fuels!I8:L8)</f>
        <v>0</v>
      </c>
      <c r="J8" s="13">
        <f>AVERAGE(Fuels!J8:M8)</f>
        <v>0</v>
      </c>
      <c r="K8" s="13">
        <f>AVERAGE(Fuels!K8:N8)</f>
        <v>0</v>
      </c>
      <c r="L8" s="13">
        <f>AVERAGE(Fuels!L8:O8)</f>
        <v>0</v>
      </c>
      <c r="M8" s="13">
        <f>AVERAGE(Fuels!M8:P8)</f>
        <v>0</v>
      </c>
      <c r="N8" s="13">
        <f>AVERAGE(Fuels!N8:Q8)</f>
        <v>0</v>
      </c>
      <c r="O8" s="13">
        <f>AVERAGE(Fuels!O8:R8)</f>
        <v>0</v>
      </c>
      <c r="P8" s="13">
        <f>AVERAGE(Fuels!P8:S8)</f>
        <v>0</v>
      </c>
      <c r="Q8" s="13">
        <f>AVERAGE(Fuels!Q8:T8)</f>
        <v>0</v>
      </c>
      <c r="R8" s="13">
        <f>AVERAGE(Fuels!R8:U8)</f>
        <v>12.5</v>
      </c>
      <c r="S8" s="13">
        <f>AVERAGE(Fuels!S8:V8)</f>
        <v>18.5</v>
      </c>
      <c r="T8" s="13">
        <f>AVERAGE(Fuels!T8:W8)</f>
        <v>26.75</v>
      </c>
      <c r="U8" s="13">
        <f>AVERAGE(Fuels!U8:X8)</f>
        <v>33.75</v>
      </c>
      <c r="V8" s="13">
        <f>AVERAGE(Fuels!V8:Y8)</f>
        <v>21.5</v>
      </c>
      <c r="W8" s="13">
        <f>AVERAGE(Fuels!W8:Z8)</f>
        <v>16</v>
      </c>
      <c r="X8" s="13">
        <f>AVERAGE(Fuels!X8:AA8)</f>
        <v>148.25</v>
      </c>
      <c r="Y8" s="13">
        <f>AVERAGE(Fuels!Y8:AB8)</f>
        <v>346.25</v>
      </c>
      <c r="Z8" s="13">
        <f>AVERAGE(Fuels!Z8:AC8)</f>
        <v>588.5</v>
      </c>
      <c r="AA8" s="13">
        <f>AVERAGE(Fuels!AA8:AD8)</f>
        <v>859</v>
      </c>
      <c r="AB8" s="13">
        <f>AVERAGE(Fuels!AB8:AE8)</f>
        <v>1070.5</v>
      </c>
      <c r="AC8" s="13">
        <f>AVERAGE(Fuels!AC8:AF8)</f>
        <v>1281.5</v>
      </c>
      <c r="AD8" s="13">
        <f>AVERAGE(Fuels!AD8:AG8)</f>
        <v>1483.75</v>
      </c>
      <c r="AE8" s="13">
        <f>AVERAGE(Fuels!AE8:AI8)</f>
        <v>1903.8</v>
      </c>
      <c r="AF8" s="13">
        <f>AVERAGE(Fuels!AF8:AJ8)</f>
        <v>2027.75</v>
      </c>
    </row>
    <row r="9" spans="1:32" x14ac:dyDescent="0.25">
      <c r="A9" s="7" t="s">
        <v>14</v>
      </c>
      <c r="B9" s="6" t="s">
        <v>9</v>
      </c>
      <c r="C9" s="13">
        <f>AVERAGE(Fuels!C9:F9)</f>
        <v>1935.75</v>
      </c>
      <c r="D9" s="13">
        <f>AVERAGE(Fuels!D9:G9)</f>
        <v>2950.75</v>
      </c>
      <c r="E9" s="13">
        <f>AVERAGE(Fuels!E9:H9)</f>
        <v>4017.5</v>
      </c>
      <c r="F9" s="13">
        <f>AVERAGE(Fuels!F9:I9)</f>
        <v>5227.25</v>
      </c>
      <c r="G9" s="13">
        <f>AVERAGE(Fuels!G9:J9)</f>
        <v>6746</v>
      </c>
      <c r="H9" s="13">
        <f>AVERAGE(Fuels!H9:K9)</f>
        <v>9379</v>
      </c>
      <c r="I9" s="13">
        <f>AVERAGE(Fuels!I9:L9)</f>
        <v>12868</v>
      </c>
      <c r="J9" s="13">
        <f>AVERAGE(Fuels!J9:M9)</f>
        <v>17304.25</v>
      </c>
      <c r="K9" s="13">
        <f>AVERAGE(Fuels!K9:N9)</f>
        <v>23488.25</v>
      </c>
      <c r="L9" s="13">
        <f>AVERAGE(Fuels!L9:O9)</f>
        <v>30163.75</v>
      </c>
      <c r="M9" s="13">
        <f>AVERAGE(Fuels!M9:P9)</f>
        <v>38057.75</v>
      </c>
      <c r="N9" s="13">
        <f>AVERAGE(Fuels!N9:Q9)</f>
        <v>46639.5</v>
      </c>
      <c r="O9" s="13">
        <f>AVERAGE(Fuels!O9:R9)</f>
        <v>55332.5</v>
      </c>
      <c r="P9" s="13">
        <f>AVERAGE(Fuels!P9:S9)</f>
        <v>63321.25</v>
      </c>
      <c r="Q9" s="13">
        <f>AVERAGE(Fuels!Q9:T9)</f>
        <v>70066.25</v>
      </c>
      <c r="R9" s="13">
        <f>AVERAGE(Fuels!R9:U9)</f>
        <v>77983.75</v>
      </c>
      <c r="S9" s="13">
        <f>AVERAGE(Fuels!S9:V9)</f>
        <v>84435</v>
      </c>
      <c r="T9" s="13">
        <f>AVERAGE(Fuels!T9:W9)</f>
        <v>97307</v>
      </c>
      <c r="U9" s="13">
        <f>AVERAGE(Fuels!U9:X9)</f>
        <v>110974</v>
      </c>
      <c r="V9" s="13">
        <f>AVERAGE(Fuels!V9:Y9)</f>
        <v>123780.5</v>
      </c>
      <c r="W9" s="13">
        <f>AVERAGE(Fuels!W9:Z9)</f>
        <v>141539.75</v>
      </c>
      <c r="X9" s="13">
        <f>AVERAGE(Fuels!X9:AA9)</f>
        <v>157691.75</v>
      </c>
      <c r="Y9" s="13">
        <f>AVERAGE(Fuels!Y9:AB9)</f>
        <v>172478.25</v>
      </c>
      <c r="Z9" s="13">
        <f>AVERAGE(Fuels!Z9:AC9)</f>
        <v>187741.75</v>
      </c>
      <c r="AA9" s="13">
        <f>AVERAGE(Fuels!AA9:AD9)</f>
        <v>200914.75</v>
      </c>
      <c r="AB9" s="13">
        <f>AVERAGE(Fuels!AB9:AE9)</f>
        <v>219688.75</v>
      </c>
      <c r="AC9" s="13">
        <f>AVERAGE(Fuels!AC9:AF9)</f>
        <v>245563.25</v>
      </c>
      <c r="AD9" s="13">
        <f>AVERAGE(Fuels!AD9:AG9)</f>
        <v>279954</v>
      </c>
      <c r="AE9" s="13">
        <f>AVERAGE(Fuels!AE9:AI9)</f>
        <v>347517.8</v>
      </c>
      <c r="AF9" s="13">
        <f>AVERAGE(Fuels!AF9:AJ9)</f>
        <v>368172.25</v>
      </c>
    </row>
    <row r="10" spans="1:32" x14ac:dyDescent="0.25">
      <c r="A10" s="7" t="s">
        <v>15</v>
      </c>
      <c r="B10" s="6" t="s">
        <v>9</v>
      </c>
      <c r="C10" s="13">
        <f>AVERAGE(Fuels!C10:F10)</f>
        <v>0</v>
      </c>
      <c r="D10" s="13">
        <f>AVERAGE(Fuels!D10:G10)</f>
        <v>0</v>
      </c>
      <c r="E10" s="13">
        <f>AVERAGE(Fuels!E10:H10)</f>
        <v>0</v>
      </c>
      <c r="F10" s="13">
        <f>AVERAGE(Fuels!F10:I10)</f>
        <v>0</v>
      </c>
      <c r="G10" s="13">
        <f>AVERAGE(Fuels!G10:J10)</f>
        <v>0</v>
      </c>
      <c r="H10" s="13">
        <f>AVERAGE(Fuels!H10:K10)</f>
        <v>0</v>
      </c>
      <c r="I10" s="13">
        <f>AVERAGE(Fuels!I10:L10)</f>
        <v>0</v>
      </c>
      <c r="J10" s="13">
        <f>AVERAGE(Fuels!J10:M10)</f>
        <v>0</v>
      </c>
      <c r="K10" s="13">
        <f>AVERAGE(Fuels!K10:N10)</f>
        <v>0</v>
      </c>
      <c r="L10" s="13">
        <f>AVERAGE(Fuels!L10:O10)</f>
        <v>0</v>
      </c>
      <c r="M10" s="13">
        <f>AVERAGE(Fuels!M10:P10)</f>
        <v>0</v>
      </c>
      <c r="N10" s="13">
        <f>AVERAGE(Fuels!N10:Q10)</f>
        <v>0</v>
      </c>
      <c r="O10" s="13">
        <f>AVERAGE(Fuels!O10:R10)</f>
        <v>0</v>
      </c>
      <c r="P10" s="13">
        <f>AVERAGE(Fuels!P10:S10)</f>
        <v>0</v>
      </c>
      <c r="Q10" s="13">
        <f>AVERAGE(Fuels!Q10:T10)</f>
        <v>0</v>
      </c>
      <c r="R10" s="13">
        <f>AVERAGE(Fuels!R10:U10)</f>
        <v>0</v>
      </c>
      <c r="S10" s="13">
        <f>AVERAGE(Fuels!S10:V10)</f>
        <v>0</v>
      </c>
      <c r="T10" s="13">
        <f>AVERAGE(Fuels!T10:W10)</f>
        <v>20317</v>
      </c>
      <c r="U10" s="13">
        <f>AVERAGE(Fuels!U10:X10)</f>
        <v>41169.25</v>
      </c>
      <c r="V10" s="13">
        <f>AVERAGE(Fuels!V10:Y10)</f>
        <v>62013.75</v>
      </c>
      <c r="W10" s="13">
        <f>AVERAGE(Fuels!W10:Z10)</f>
        <v>84853.75</v>
      </c>
      <c r="X10" s="13">
        <f>AVERAGE(Fuels!X10:AA10)</f>
        <v>89997</v>
      </c>
      <c r="Y10" s="13">
        <f>AVERAGE(Fuels!Y10:AB10)</f>
        <v>94925.75</v>
      </c>
      <c r="Z10" s="13">
        <f>AVERAGE(Fuels!Z10:AC10)</f>
        <v>99098.5</v>
      </c>
      <c r="AA10" s="13">
        <f>AVERAGE(Fuels!AA10:AD10)</f>
        <v>102610.25</v>
      </c>
      <c r="AB10" s="13">
        <f>AVERAGE(Fuels!AB10:AE10)</f>
        <v>102143.5</v>
      </c>
      <c r="AC10" s="13">
        <f>AVERAGE(Fuels!AC10:AF10)</f>
        <v>101650</v>
      </c>
      <c r="AD10" s="13">
        <f>AVERAGE(Fuels!AD10:AG10)</f>
        <v>102574</v>
      </c>
      <c r="AE10" s="13">
        <f>AVERAGE(Fuels!AE10:AI10)</f>
        <v>110105.8</v>
      </c>
      <c r="AF10" s="13">
        <f>AVERAGE(Fuels!AF10:AJ10)</f>
        <v>112638.75</v>
      </c>
    </row>
    <row r="11" spans="1:32" x14ac:dyDescent="0.25">
      <c r="A11" s="7" t="s">
        <v>16</v>
      </c>
      <c r="B11" s="6" t="s">
        <v>9</v>
      </c>
      <c r="C11" s="13">
        <f>AVERAGE(Fuels!C11:F11)</f>
        <v>9966.5</v>
      </c>
      <c r="D11" s="13">
        <f>AVERAGE(Fuels!D11:G11)</f>
        <v>13456.5</v>
      </c>
      <c r="E11" s="13">
        <f>AVERAGE(Fuels!E11:H11)</f>
        <v>18096.75</v>
      </c>
      <c r="F11" s="13">
        <f>AVERAGE(Fuels!F11:I11)</f>
        <v>33917.25</v>
      </c>
      <c r="G11" s="13">
        <f>AVERAGE(Fuels!G11:J11)</f>
        <v>37302.5</v>
      </c>
      <c r="H11" s="13">
        <f>AVERAGE(Fuels!H11:K11)</f>
        <v>40785.5</v>
      </c>
      <c r="I11" s="13">
        <f>AVERAGE(Fuels!I11:L11)</f>
        <v>41395</v>
      </c>
      <c r="J11" s="13">
        <f>AVERAGE(Fuels!J11:M11)</f>
        <v>44587.5</v>
      </c>
      <c r="K11" s="13">
        <f>AVERAGE(Fuels!K11:N11)</f>
        <v>57093.25</v>
      </c>
      <c r="L11" s="13">
        <f>AVERAGE(Fuels!L11:O11)</f>
        <v>62829.75</v>
      </c>
      <c r="M11" s="13">
        <f>AVERAGE(Fuels!M11:P11)</f>
        <v>89796.25</v>
      </c>
      <c r="N11" s="13">
        <f>AVERAGE(Fuels!N11:Q11)</f>
        <v>94430.25</v>
      </c>
      <c r="O11" s="13">
        <f>AVERAGE(Fuels!O11:R11)</f>
        <v>100777</v>
      </c>
      <c r="P11" s="13">
        <f>AVERAGE(Fuels!P11:S11)</f>
        <v>106330.25</v>
      </c>
      <c r="Q11" s="13">
        <f>AVERAGE(Fuels!Q11:T11)</f>
        <v>95096.25</v>
      </c>
      <c r="R11" s="13">
        <f>AVERAGE(Fuels!R11:U11)</f>
        <v>98378.25</v>
      </c>
      <c r="S11" s="13">
        <f>AVERAGE(Fuels!S11:V11)</f>
        <v>119388.5</v>
      </c>
      <c r="T11" s="13">
        <f>AVERAGE(Fuels!T11:W11)</f>
        <v>140902.75</v>
      </c>
      <c r="U11" s="13">
        <f>AVERAGE(Fuels!U11:X11)</f>
        <v>164465.25</v>
      </c>
      <c r="V11" s="13">
        <f>AVERAGE(Fuels!V11:Y11)</f>
        <v>188119.25</v>
      </c>
      <c r="W11" s="13">
        <f>AVERAGE(Fuels!W11:Z11)</f>
        <v>186643.5</v>
      </c>
      <c r="X11" s="13">
        <f>AVERAGE(Fuels!X11:AA11)</f>
        <v>154070.75</v>
      </c>
      <c r="Y11" s="13">
        <f>AVERAGE(Fuels!Y11:AB11)</f>
        <v>137070</v>
      </c>
      <c r="Z11" s="13">
        <f>AVERAGE(Fuels!Z11:AC11)</f>
        <v>131648</v>
      </c>
      <c r="AA11" s="13">
        <f>AVERAGE(Fuels!AA11:AD11)</f>
        <v>135611.25</v>
      </c>
      <c r="AB11" s="13">
        <f>AVERAGE(Fuels!AB11:AE11)</f>
        <v>145555.75</v>
      </c>
      <c r="AC11" s="13">
        <f>AVERAGE(Fuels!AC11:AF11)</f>
        <v>134434</v>
      </c>
      <c r="AD11" s="13">
        <f>AVERAGE(Fuels!AD11:AG11)</f>
        <v>138076.25</v>
      </c>
      <c r="AE11" s="13">
        <f>AVERAGE(Fuels!AE11:AI11)</f>
        <v>185951.6</v>
      </c>
      <c r="AF11" s="13">
        <f>AVERAGE(Fuels!AF11:AJ11)</f>
        <v>213314.25</v>
      </c>
    </row>
    <row r="12" spans="1:32" x14ac:dyDescent="0.25">
      <c r="A12" s="7" t="s">
        <v>17</v>
      </c>
      <c r="B12" s="6" t="s">
        <v>9</v>
      </c>
      <c r="C12" s="13">
        <f>AVERAGE(Fuels!C12:F12)</f>
        <v>23061.25</v>
      </c>
      <c r="D12" s="13">
        <f>AVERAGE(Fuels!D12:G12)</f>
        <v>22204.5</v>
      </c>
      <c r="E12" s="13">
        <f>AVERAGE(Fuels!E12:H12)</f>
        <v>22159</v>
      </c>
      <c r="F12" s="13">
        <f>AVERAGE(Fuels!F12:I12)</f>
        <v>32343.75</v>
      </c>
      <c r="G12" s="13">
        <f>AVERAGE(Fuels!G12:J12)</f>
        <v>42215.5</v>
      </c>
      <c r="H12" s="13">
        <f>AVERAGE(Fuels!H12:K12)</f>
        <v>61251</v>
      </c>
      <c r="I12" s="13">
        <f>AVERAGE(Fuels!I12:L12)</f>
        <v>70211.25</v>
      </c>
      <c r="J12" s="13">
        <f>AVERAGE(Fuels!J12:M12)</f>
        <v>85156</v>
      </c>
      <c r="K12" s="13">
        <f>AVERAGE(Fuels!K12:N12)</f>
        <v>73916.75</v>
      </c>
      <c r="L12" s="13">
        <f>AVERAGE(Fuels!L12:O12)</f>
        <v>58061.5</v>
      </c>
      <c r="M12" s="13">
        <f>AVERAGE(Fuels!M12:P12)</f>
        <v>50692.25</v>
      </c>
      <c r="N12" s="13">
        <f>AVERAGE(Fuels!N12:Q12)</f>
        <v>22798.25</v>
      </c>
      <c r="O12" s="13">
        <f>AVERAGE(Fuels!O12:R12)</f>
        <v>20883</v>
      </c>
      <c r="P12" s="13">
        <f>AVERAGE(Fuels!P12:S12)</f>
        <v>16219.25</v>
      </c>
      <c r="Q12" s="13">
        <f>AVERAGE(Fuels!Q12:T12)</f>
        <v>11697</v>
      </c>
      <c r="R12" s="13">
        <f>AVERAGE(Fuels!R12:U12)</f>
        <v>7369</v>
      </c>
      <c r="S12" s="13">
        <f>AVERAGE(Fuels!S12:V12)</f>
        <v>10082</v>
      </c>
      <c r="T12" s="13">
        <f>AVERAGE(Fuels!T12:W12)</f>
        <v>135814.5</v>
      </c>
      <c r="U12" s="13">
        <f>AVERAGE(Fuels!U12:X12)</f>
        <v>272948</v>
      </c>
      <c r="V12" s="13">
        <f>AVERAGE(Fuels!V12:Y12)</f>
        <v>423632.25</v>
      </c>
      <c r="W12" s="13">
        <f>AVERAGE(Fuels!W12:Z12)</f>
        <v>580950.75</v>
      </c>
      <c r="X12" s="13">
        <f>AVERAGE(Fuels!X12:AA12)</f>
        <v>625866.25</v>
      </c>
      <c r="Y12" s="13">
        <f>AVERAGE(Fuels!Y12:AB12)</f>
        <v>657739.5</v>
      </c>
      <c r="Z12" s="13">
        <f>AVERAGE(Fuels!Z12:AC12)</f>
        <v>685136.75</v>
      </c>
      <c r="AA12" s="13">
        <f>AVERAGE(Fuels!AA12:AD12)</f>
        <v>691257.5</v>
      </c>
      <c r="AB12" s="13">
        <f>AVERAGE(Fuels!AB12:AE12)</f>
        <v>691076</v>
      </c>
      <c r="AC12" s="13">
        <f>AVERAGE(Fuels!AC12:AF12)</f>
        <v>694757</v>
      </c>
      <c r="AD12" s="13">
        <f>AVERAGE(Fuels!AD12:AG12)</f>
        <v>699207</v>
      </c>
      <c r="AE12" s="13">
        <f>AVERAGE(Fuels!AE12:AI12)</f>
        <v>684288.8</v>
      </c>
      <c r="AF12" s="13">
        <f>AVERAGE(Fuels!AF12:AJ12)</f>
        <v>684016.25</v>
      </c>
    </row>
    <row r="13" spans="1:32" x14ac:dyDescent="0.25">
      <c r="A13" s="7" t="s">
        <v>18</v>
      </c>
      <c r="B13" s="6" t="s">
        <v>9</v>
      </c>
      <c r="C13" s="13">
        <f>AVERAGE(Fuels!C13:F13)</f>
        <v>222860.5</v>
      </c>
      <c r="D13" s="13">
        <f>AVERAGE(Fuels!D13:G13)</f>
        <v>231066.25</v>
      </c>
      <c r="E13" s="13">
        <f>AVERAGE(Fuels!E13:H13)</f>
        <v>229487.75</v>
      </c>
      <c r="F13" s="13">
        <f>AVERAGE(Fuels!F13:I13)</f>
        <v>222550</v>
      </c>
      <c r="G13" s="13">
        <f>AVERAGE(Fuels!G13:J13)</f>
        <v>225255.5</v>
      </c>
      <c r="H13" s="13">
        <f>AVERAGE(Fuels!H13:K13)</f>
        <v>249005.75</v>
      </c>
      <c r="I13" s="13">
        <f>AVERAGE(Fuels!I13:L13)</f>
        <v>283190.5</v>
      </c>
      <c r="J13" s="13">
        <f>AVERAGE(Fuels!J13:M13)</f>
        <v>322164</v>
      </c>
      <c r="K13" s="13">
        <f>AVERAGE(Fuels!K13:N13)</f>
        <v>364959.5</v>
      </c>
      <c r="L13" s="13">
        <f>AVERAGE(Fuels!L13:O13)</f>
        <v>378301.75</v>
      </c>
      <c r="M13" s="13">
        <f>AVERAGE(Fuels!M13:P13)</f>
        <v>386629.25</v>
      </c>
      <c r="N13" s="13">
        <f>AVERAGE(Fuels!N13:Q13)</f>
        <v>395272</v>
      </c>
      <c r="O13" s="13">
        <f>AVERAGE(Fuels!O13:R13)</f>
        <v>386060.75</v>
      </c>
      <c r="P13" s="13">
        <f>AVERAGE(Fuels!P13:S13)</f>
        <v>388664</v>
      </c>
      <c r="Q13" s="13">
        <f>AVERAGE(Fuels!Q13:T13)</f>
        <v>392722.75</v>
      </c>
      <c r="R13" s="13">
        <f>AVERAGE(Fuels!R13:U13)</f>
        <v>396290.25</v>
      </c>
      <c r="S13" s="13">
        <f>AVERAGE(Fuels!S13:V13)</f>
        <v>401718</v>
      </c>
      <c r="T13" s="13">
        <f>AVERAGE(Fuels!T13:W13)</f>
        <v>345256.5</v>
      </c>
      <c r="U13" s="13">
        <f>AVERAGE(Fuels!U13:X13)</f>
        <v>272717</v>
      </c>
      <c r="V13" s="13">
        <f>AVERAGE(Fuels!V13:Y13)</f>
        <v>193686.5</v>
      </c>
      <c r="W13" s="13">
        <f>AVERAGE(Fuels!W13:Z13)</f>
        <v>112182.5</v>
      </c>
      <c r="X13" s="13">
        <f>AVERAGE(Fuels!X13:AA13)</f>
        <v>86512</v>
      </c>
      <c r="Y13" s="13">
        <f>AVERAGE(Fuels!Y13:AB13)</f>
        <v>71585</v>
      </c>
      <c r="Z13" s="13">
        <f>AVERAGE(Fuels!Z13:AC13)</f>
        <v>52572.5</v>
      </c>
      <c r="AA13" s="13">
        <f>AVERAGE(Fuels!AA13:AD13)</f>
        <v>45187.25</v>
      </c>
      <c r="AB13" s="13">
        <f>AVERAGE(Fuels!AB13:AE13)</f>
        <v>33748.5</v>
      </c>
      <c r="AC13" s="13">
        <f>AVERAGE(Fuels!AC13:AF13)</f>
        <v>20937.25</v>
      </c>
      <c r="AD13" s="13">
        <f>AVERAGE(Fuels!AD13:AG13)</f>
        <v>17430</v>
      </c>
      <c r="AE13" s="13">
        <f>AVERAGE(Fuels!AE13:AI13)</f>
        <v>10798</v>
      </c>
      <c r="AF13" s="13">
        <f>AVERAGE(Fuels!AF13:AJ13)</f>
        <v>9883.5</v>
      </c>
    </row>
    <row r="14" spans="1:32" x14ac:dyDescent="0.25">
      <c r="A14" s="7" t="s">
        <v>19</v>
      </c>
      <c r="B14" s="6" t="s">
        <v>9</v>
      </c>
      <c r="C14" s="13">
        <f>AVERAGE(Fuels!C14:F14)</f>
        <v>21066.75</v>
      </c>
      <c r="D14" s="13">
        <f>AVERAGE(Fuels!D14:G14)</f>
        <v>26837.25</v>
      </c>
      <c r="E14" s="13">
        <f>AVERAGE(Fuels!E14:H14)</f>
        <v>31928.25</v>
      </c>
      <c r="F14" s="13">
        <f>AVERAGE(Fuels!F14:I14)</f>
        <v>34835.25</v>
      </c>
      <c r="G14" s="13">
        <f>AVERAGE(Fuels!G14:J14)</f>
        <v>37336.75</v>
      </c>
      <c r="H14" s="13">
        <f>AVERAGE(Fuels!H14:K14)</f>
        <v>40337.75</v>
      </c>
      <c r="I14" s="13">
        <f>AVERAGE(Fuels!I14:L14)</f>
        <v>60626</v>
      </c>
      <c r="J14" s="13">
        <f>AVERAGE(Fuels!J14:M14)</f>
        <v>84731.75</v>
      </c>
      <c r="K14" s="13">
        <f>AVERAGE(Fuels!K14:N14)</f>
        <v>141667.5</v>
      </c>
      <c r="L14" s="13">
        <f>AVERAGE(Fuels!L14:O14)</f>
        <v>172125.5</v>
      </c>
      <c r="M14" s="13">
        <f>AVERAGE(Fuels!M14:P14)</f>
        <v>187184.5</v>
      </c>
      <c r="N14" s="13">
        <f>AVERAGE(Fuels!N14:Q14)</f>
        <v>193299.25</v>
      </c>
      <c r="O14" s="13">
        <f>AVERAGE(Fuels!O14:R14)</f>
        <v>179500</v>
      </c>
      <c r="P14" s="13">
        <f>AVERAGE(Fuels!P14:S14)</f>
        <v>186099.25</v>
      </c>
      <c r="Q14" s="13">
        <f>AVERAGE(Fuels!Q14:T14)</f>
        <v>212265.5</v>
      </c>
      <c r="R14" s="13">
        <f>AVERAGE(Fuels!R14:U14)</f>
        <v>264657.25</v>
      </c>
      <c r="S14" s="13">
        <f>AVERAGE(Fuels!S14:V14)</f>
        <v>303477.5</v>
      </c>
      <c r="T14" s="13">
        <f>AVERAGE(Fuels!T14:W14)</f>
        <v>335225.5</v>
      </c>
      <c r="U14" s="13">
        <f>AVERAGE(Fuels!U14:X14)</f>
        <v>361311.75</v>
      </c>
      <c r="V14" s="13">
        <f>AVERAGE(Fuels!V14:Y14)</f>
        <v>387917</v>
      </c>
      <c r="W14" s="13">
        <f>AVERAGE(Fuels!W14:Z14)</f>
        <v>434195.75</v>
      </c>
      <c r="X14" s="13">
        <f>AVERAGE(Fuels!X14:AA14)</f>
        <v>430204</v>
      </c>
      <c r="Y14" s="13">
        <f>AVERAGE(Fuels!Y14:AB14)</f>
        <v>412601.75</v>
      </c>
      <c r="Z14" s="13">
        <f>AVERAGE(Fuels!Z14:AC14)</f>
        <v>393268</v>
      </c>
      <c r="AA14" s="13">
        <f>AVERAGE(Fuels!AA14:AD14)</f>
        <v>345519.5</v>
      </c>
      <c r="AB14" s="13">
        <f>AVERAGE(Fuels!AB14:AE14)</f>
        <v>345443.75</v>
      </c>
      <c r="AC14" s="13">
        <f>AVERAGE(Fuels!AC14:AF14)</f>
        <v>354343.5</v>
      </c>
      <c r="AD14" s="13">
        <f>AVERAGE(Fuels!AD14:AG14)</f>
        <v>366448.5</v>
      </c>
      <c r="AE14" s="13">
        <f>AVERAGE(Fuels!AE14:AI14)</f>
        <v>390857.2</v>
      </c>
      <c r="AF14" s="13">
        <f>AVERAGE(Fuels!AF14:AJ14)</f>
        <v>411987.25</v>
      </c>
    </row>
    <row r="15" spans="1:32" x14ac:dyDescent="0.25">
      <c r="A15" s="7" t="s">
        <v>20</v>
      </c>
      <c r="B15" s="6" t="s">
        <v>9</v>
      </c>
      <c r="C15" s="13">
        <f>AVERAGE(Fuels!C15:F15)</f>
        <v>4255</v>
      </c>
      <c r="D15" s="13">
        <f>AVERAGE(Fuels!D15:G15)</f>
        <v>5162.75</v>
      </c>
      <c r="E15" s="13">
        <f>AVERAGE(Fuels!E15:H15)</f>
        <v>6021.75</v>
      </c>
      <c r="F15" s="13">
        <f>AVERAGE(Fuels!F15:I15)</f>
        <v>6915.75</v>
      </c>
      <c r="G15" s="13">
        <f>AVERAGE(Fuels!G15:J15)</f>
        <v>18164.75</v>
      </c>
      <c r="H15" s="13">
        <f>AVERAGE(Fuels!H15:K15)</f>
        <v>32600.75</v>
      </c>
      <c r="I15" s="13">
        <f>AVERAGE(Fuels!I15:L15)</f>
        <v>75473</v>
      </c>
      <c r="J15" s="13">
        <f>AVERAGE(Fuels!J15:M15)</f>
        <v>145738</v>
      </c>
      <c r="K15" s="13">
        <f>AVERAGE(Fuels!K15:N15)</f>
        <v>197482.25</v>
      </c>
      <c r="L15" s="13">
        <f>AVERAGE(Fuels!L15:O15)</f>
        <v>229472.75</v>
      </c>
      <c r="M15" s="13">
        <f>AVERAGE(Fuels!M15:P15)</f>
        <v>237650.5</v>
      </c>
      <c r="N15" s="13">
        <f>AVERAGE(Fuels!N15:Q15)</f>
        <v>230531.5</v>
      </c>
      <c r="O15" s="13">
        <f>AVERAGE(Fuels!O15:R15)</f>
        <v>211244.75</v>
      </c>
      <c r="P15" s="13">
        <f>AVERAGE(Fuels!P15:S15)</f>
        <v>214231</v>
      </c>
      <c r="Q15" s="13">
        <f>AVERAGE(Fuels!Q15:T15)</f>
        <v>221521.75</v>
      </c>
      <c r="R15" s="13">
        <f>AVERAGE(Fuels!R15:U15)</f>
        <v>231039</v>
      </c>
      <c r="S15" s="13">
        <f>AVERAGE(Fuels!S15:V15)</f>
        <v>259542.75</v>
      </c>
      <c r="T15" s="13">
        <f>AVERAGE(Fuels!T15:W15)</f>
        <v>277096.75</v>
      </c>
      <c r="U15" s="13">
        <f>AVERAGE(Fuels!U15:X15)</f>
        <v>384694.75</v>
      </c>
      <c r="V15" s="13">
        <f>AVERAGE(Fuels!V15:Y15)</f>
        <v>454443.5</v>
      </c>
      <c r="W15" s="13">
        <f>AVERAGE(Fuels!W15:Z15)</f>
        <v>560304.25</v>
      </c>
      <c r="X15" s="13">
        <f>AVERAGE(Fuels!X15:AA15)</f>
        <v>644325.25</v>
      </c>
      <c r="Y15" s="13">
        <f>AVERAGE(Fuels!Y15:AB15)</f>
        <v>685591.75</v>
      </c>
      <c r="Z15" s="13">
        <f>AVERAGE(Fuels!Z15:AC15)</f>
        <v>752235</v>
      </c>
      <c r="AA15" s="13">
        <f>AVERAGE(Fuels!AA15:AD15)</f>
        <v>741682.5</v>
      </c>
      <c r="AB15" s="13">
        <f>AVERAGE(Fuels!AB15:AE15)</f>
        <v>794697.25</v>
      </c>
      <c r="AC15" s="13">
        <f>AVERAGE(Fuels!AC15:AF15)</f>
        <v>811822.25</v>
      </c>
      <c r="AD15" s="13">
        <f>AVERAGE(Fuels!AD15:AG15)</f>
        <v>771975.75</v>
      </c>
      <c r="AE15" s="13">
        <f>AVERAGE(Fuels!AE15:AI15)</f>
        <v>936026.8</v>
      </c>
      <c r="AF15" s="13">
        <f>AVERAGE(Fuels!AF15:AJ15)</f>
        <v>964355.75</v>
      </c>
    </row>
    <row r="16" spans="1:32" s="31" customFormat="1" x14ac:dyDescent="0.25">
      <c r="A16" s="25" t="s">
        <v>186</v>
      </c>
      <c r="B16" s="31" t="s">
        <v>9</v>
      </c>
      <c r="C16" s="13">
        <f>AVERAGE(Fuels!C16:F16)</f>
        <v>0</v>
      </c>
      <c r="D16" s="13">
        <f>AVERAGE(Fuels!D16:G16)</f>
        <v>0</v>
      </c>
      <c r="E16" s="13">
        <f>AVERAGE(Fuels!E16:H16)</f>
        <v>0</v>
      </c>
      <c r="F16" s="13">
        <f>AVERAGE(Fuels!F16:I16)</f>
        <v>0</v>
      </c>
      <c r="G16" s="13">
        <f>AVERAGE(Fuels!G16:J16)</f>
        <v>0</v>
      </c>
      <c r="H16" s="13">
        <f>AVERAGE(Fuels!H16:K16)</f>
        <v>0</v>
      </c>
      <c r="I16" s="13">
        <f>AVERAGE(Fuels!I16:L16)</f>
        <v>0</v>
      </c>
      <c r="J16" s="13">
        <f>AVERAGE(Fuels!J16:M16)</f>
        <v>0</v>
      </c>
      <c r="K16" s="13">
        <f>AVERAGE(Fuels!K16:N16)</f>
        <v>0</v>
      </c>
      <c r="L16" s="13">
        <f>AVERAGE(Fuels!L16:O16)</f>
        <v>0</v>
      </c>
      <c r="M16" s="13">
        <f>AVERAGE(Fuels!M16:P16)</f>
        <v>0</v>
      </c>
      <c r="N16" s="13">
        <f>AVERAGE(Fuels!N16:Q16)</f>
        <v>0</v>
      </c>
      <c r="O16" s="13">
        <f>AVERAGE(Fuels!O16:R16)</f>
        <v>0</v>
      </c>
      <c r="P16" s="13">
        <f>AVERAGE(Fuels!P16:S16)</f>
        <v>0</v>
      </c>
      <c r="Q16" s="13">
        <f>AVERAGE(Fuels!Q16:T16)</f>
        <v>0</v>
      </c>
      <c r="R16" s="13">
        <f>AVERAGE(Fuels!R16:U16)</f>
        <v>0</v>
      </c>
      <c r="S16" s="13">
        <f>AVERAGE(Fuels!S16:V16)</f>
        <v>0</v>
      </c>
      <c r="T16" s="13">
        <f>AVERAGE(Fuels!T16:W16)</f>
        <v>0</v>
      </c>
      <c r="U16" s="13">
        <f>AVERAGE(Fuels!U16:X16)</f>
        <v>0</v>
      </c>
      <c r="V16" s="13">
        <f>AVERAGE(Fuels!V16:Y16)</f>
        <v>0</v>
      </c>
      <c r="W16" s="13">
        <f>AVERAGE(Fuels!W16:Z16)</f>
        <v>0</v>
      </c>
      <c r="X16" s="13">
        <f>AVERAGE(Fuels!X16:AA16)</f>
        <v>0</v>
      </c>
      <c r="Y16" s="13">
        <f>AVERAGE(Fuels!Y16:AB16)</f>
        <v>0</v>
      </c>
      <c r="Z16" s="13">
        <f>AVERAGE(Fuels!Z16:AC16)</f>
        <v>0</v>
      </c>
      <c r="AA16" s="13">
        <f>AVERAGE(Fuels!AA16:AD16)</f>
        <v>0</v>
      </c>
      <c r="AB16" s="13">
        <f>AVERAGE(Fuels!AB16:AE16)</f>
        <v>0</v>
      </c>
      <c r="AC16" s="13">
        <f>AVERAGE(Fuels!AC16:AF16)</f>
        <v>0</v>
      </c>
      <c r="AD16" s="13">
        <f>AVERAGE(Fuels!AD16:AG16)</f>
        <v>0</v>
      </c>
      <c r="AE16" s="13">
        <f>AVERAGE(Fuels!AE16:AH16)</f>
        <v>270.5</v>
      </c>
      <c r="AF16" s="13">
        <f>AVERAGE(Fuels!AF16:AI16)</f>
        <v>440.25</v>
      </c>
    </row>
    <row r="17" spans="1:32" s="35" customFormat="1" x14ac:dyDescent="0.25">
      <c r="A17" s="25" t="s">
        <v>196</v>
      </c>
      <c r="B17" s="35" t="s">
        <v>9</v>
      </c>
      <c r="C17" s="13">
        <f>AVERAGE(Fuels!C17:F17)</f>
        <v>0</v>
      </c>
      <c r="D17" s="13">
        <f>AVERAGE(Fuels!D17:G17)</f>
        <v>0</v>
      </c>
      <c r="E17" s="13">
        <f>AVERAGE(Fuels!E17:H17)</f>
        <v>0</v>
      </c>
      <c r="F17" s="13">
        <f>AVERAGE(Fuels!F17:I17)</f>
        <v>0</v>
      </c>
      <c r="G17" s="13">
        <f>AVERAGE(Fuels!G17:J17)</f>
        <v>0</v>
      </c>
      <c r="H17" s="13">
        <f>AVERAGE(Fuels!H17:K17)</f>
        <v>0</v>
      </c>
      <c r="I17" s="13">
        <f>AVERAGE(Fuels!I17:L17)</f>
        <v>0</v>
      </c>
      <c r="J17" s="13">
        <f>AVERAGE(Fuels!J17:M17)</f>
        <v>0</v>
      </c>
      <c r="K17" s="13">
        <f>AVERAGE(Fuels!K17:N17)</f>
        <v>0</v>
      </c>
      <c r="L17" s="13">
        <f>AVERAGE(Fuels!L17:O17)</f>
        <v>0</v>
      </c>
      <c r="M17" s="13">
        <f>AVERAGE(Fuels!M17:P17)</f>
        <v>0</v>
      </c>
      <c r="N17" s="13">
        <f>AVERAGE(Fuels!N17:Q17)</f>
        <v>0</v>
      </c>
      <c r="O17" s="13">
        <f>AVERAGE(Fuels!O17:R17)</f>
        <v>0</v>
      </c>
      <c r="P17" s="13">
        <f>AVERAGE(Fuels!P17:S17)</f>
        <v>0</v>
      </c>
      <c r="Q17" s="13">
        <f>AVERAGE(Fuels!Q17:T17)</f>
        <v>0</v>
      </c>
      <c r="R17" s="13">
        <f>AVERAGE(Fuels!R17:U17)</f>
        <v>0</v>
      </c>
      <c r="S17" s="13">
        <f>AVERAGE(Fuels!S17:V17)</f>
        <v>0</v>
      </c>
      <c r="T17" s="13">
        <f>AVERAGE(Fuels!T17:W17)</f>
        <v>0</v>
      </c>
      <c r="U17" s="13">
        <f>AVERAGE(Fuels!U17:X17)</f>
        <v>0</v>
      </c>
      <c r="V17" s="13">
        <f>AVERAGE(Fuels!V17:Y17)</f>
        <v>0</v>
      </c>
      <c r="W17" s="13">
        <f>AVERAGE(Fuels!W17:Z17)</f>
        <v>0</v>
      </c>
      <c r="X17" s="13">
        <f>AVERAGE(Fuels!X17:AA17)</f>
        <v>0</v>
      </c>
      <c r="Y17" s="13">
        <f>AVERAGE(Fuels!Y17:AB17)</f>
        <v>0</v>
      </c>
      <c r="Z17" s="13">
        <f>AVERAGE(Fuels!Z17:AC17)</f>
        <v>0</v>
      </c>
      <c r="AA17" s="13">
        <f>AVERAGE(Fuels!AA17:AD17)</f>
        <v>0</v>
      </c>
      <c r="AB17" s="13">
        <f>AVERAGE(Fuels!AB17:AE17)</f>
        <v>0</v>
      </c>
      <c r="AC17" s="13">
        <f>AVERAGE(Fuels!AC17:AF17)</f>
        <v>0</v>
      </c>
      <c r="AD17" s="13">
        <f>AVERAGE(Fuels!AD17:AG17)</f>
        <v>0</v>
      </c>
      <c r="AE17" s="13">
        <f>AVERAGE(Fuels!AE17:AH17)</f>
        <v>0</v>
      </c>
      <c r="AF17" s="13">
        <f>AVERAGE(Fuels!AF17:AI17)</f>
        <v>96.75</v>
      </c>
    </row>
    <row r="18" spans="1:32" s="29" customFormat="1" x14ac:dyDescent="0.25">
      <c r="A18" s="25" t="s">
        <v>76</v>
      </c>
      <c r="C18" s="13">
        <f>Fuels!C22</f>
        <v>0</v>
      </c>
      <c r="D18" s="13">
        <f>Fuels!D22</f>
        <v>0</v>
      </c>
      <c r="E18" s="13">
        <f>Fuels!E22</f>
        <v>0</v>
      </c>
      <c r="F18" s="13">
        <f>Fuels!F22</f>
        <v>0</v>
      </c>
      <c r="G18" s="13">
        <f>Fuels!G22</f>
        <v>0</v>
      </c>
      <c r="H18" s="13">
        <f>Fuels!H22</f>
        <v>0</v>
      </c>
      <c r="I18" s="13">
        <f>Fuels!I22</f>
        <v>0</v>
      </c>
      <c r="J18" s="13">
        <f>Fuels!J22</f>
        <v>0</v>
      </c>
      <c r="K18" s="13">
        <f>Fuels!K22</f>
        <v>0</v>
      </c>
      <c r="L18" s="13">
        <f>Fuels!L22</f>
        <v>0</v>
      </c>
      <c r="M18" s="13">
        <f>Fuels!M22</f>
        <v>0</v>
      </c>
      <c r="N18" s="13">
        <f>Fuels!N22</f>
        <v>0</v>
      </c>
      <c r="O18" s="13">
        <f>Fuels!O22</f>
        <v>0</v>
      </c>
      <c r="P18" s="13">
        <f>Fuels!P22</f>
        <v>0</v>
      </c>
      <c r="Q18" s="13">
        <f>Fuels!Q22</f>
        <v>0</v>
      </c>
      <c r="R18" s="13">
        <f>Fuels!R22</f>
        <v>0</v>
      </c>
      <c r="S18" s="13">
        <f>Fuels!S22</f>
        <v>0</v>
      </c>
      <c r="T18" s="13">
        <f>Fuels!T22</f>
        <v>0</v>
      </c>
      <c r="U18" s="13">
        <f>Fuels!U22</f>
        <v>0</v>
      </c>
      <c r="V18" s="13">
        <f>Fuels!V22</f>
        <v>0</v>
      </c>
      <c r="W18" s="13">
        <f>Fuels!W22</f>
        <v>0</v>
      </c>
      <c r="X18" s="13">
        <f>Fuels!X22</f>
        <v>0</v>
      </c>
      <c r="Y18" s="13">
        <f>Fuels!Y22</f>
        <v>845</v>
      </c>
      <c r="Z18" s="13">
        <f>Fuels!Z22</f>
        <v>586</v>
      </c>
      <c r="AA18" s="13">
        <f>Fuels!AA22</f>
        <v>532</v>
      </c>
      <c r="AB18" s="13">
        <f>Fuels!AB22</f>
        <v>862</v>
      </c>
      <c r="AC18" s="13">
        <f>Fuels!AC22</f>
        <v>813</v>
      </c>
      <c r="AD18" s="13">
        <f>Fuels!AD22</f>
        <v>624</v>
      </c>
      <c r="AE18" s="13">
        <f>Fuels!AE22</f>
        <v>600</v>
      </c>
      <c r="AF18" s="13">
        <f>Fuels!AF22</f>
        <v>863</v>
      </c>
    </row>
    <row r="19" spans="1:32" s="29" customFormat="1" ht="25.5" x14ac:dyDescent="0.25">
      <c r="A19" s="25" t="s">
        <v>150</v>
      </c>
      <c r="C19" s="13">
        <f>Fuels!C23</f>
        <v>0</v>
      </c>
      <c r="D19" s="13">
        <f>Fuels!D23</f>
        <v>0</v>
      </c>
      <c r="E19" s="13">
        <f>Fuels!E23</f>
        <v>0</v>
      </c>
      <c r="F19" s="13">
        <f>Fuels!F23</f>
        <v>0</v>
      </c>
      <c r="G19" s="13">
        <f>Fuels!G23</f>
        <v>0</v>
      </c>
      <c r="H19" s="13">
        <f>Fuels!H23</f>
        <v>0</v>
      </c>
      <c r="I19" s="13">
        <f>Fuels!I23</f>
        <v>0</v>
      </c>
      <c r="J19" s="13">
        <f>Fuels!J23</f>
        <v>0</v>
      </c>
      <c r="K19" s="13">
        <f>Fuels!K23</f>
        <v>0</v>
      </c>
      <c r="L19" s="13">
        <f>Fuels!L23</f>
        <v>0</v>
      </c>
      <c r="M19" s="13">
        <f>Fuels!M23</f>
        <v>0</v>
      </c>
      <c r="N19" s="13">
        <f>Fuels!N23</f>
        <v>0</v>
      </c>
      <c r="O19" s="13">
        <f>Fuels!O23</f>
        <v>0</v>
      </c>
      <c r="P19" s="13">
        <f>Fuels!P23</f>
        <v>0</v>
      </c>
      <c r="Q19" s="13">
        <f>Fuels!Q23</f>
        <v>0</v>
      </c>
      <c r="R19" s="13">
        <f>Fuels!R23</f>
        <v>0</v>
      </c>
      <c r="S19" s="13">
        <f>Fuels!S23</f>
        <v>0</v>
      </c>
      <c r="T19" s="13">
        <f>Fuels!T23</f>
        <v>0</v>
      </c>
      <c r="U19" s="13">
        <f>Fuels!U23</f>
        <v>0</v>
      </c>
      <c r="V19" s="13">
        <f>Fuels!V23</f>
        <v>0</v>
      </c>
      <c r="W19" s="13">
        <f>Fuels!W23</f>
        <v>37942</v>
      </c>
      <c r="X19" s="13">
        <f>Fuels!X23</f>
        <v>38215</v>
      </c>
      <c r="Y19" s="13">
        <f>Fuels!Y23</f>
        <v>38997</v>
      </c>
      <c r="Z19" s="13">
        <f>Fuels!Z23</f>
        <v>38905</v>
      </c>
      <c r="AA19" s="13">
        <f>Fuels!AA23</f>
        <v>35934</v>
      </c>
      <c r="AB19" s="13">
        <f>Fuels!AB23</f>
        <v>35935</v>
      </c>
      <c r="AC19" s="13">
        <f>Fuels!AC23</f>
        <v>35934</v>
      </c>
      <c r="AD19" s="13">
        <f>Fuels!AD23</f>
        <v>35936</v>
      </c>
      <c r="AE19" s="13">
        <f>Fuels!AE23</f>
        <v>0</v>
      </c>
      <c r="AF19" s="13">
        <f>Fuels!AF23</f>
        <v>0</v>
      </c>
    </row>
    <row r="20" spans="1:32" x14ac:dyDescent="0.25">
      <c r="A20" s="7" t="s">
        <v>1</v>
      </c>
      <c r="B20" s="6" t="s">
        <v>1</v>
      </c>
      <c r="C20" s="13" t="s">
        <v>1</v>
      </c>
      <c r="D20" s="13" t="s">
        <v>1</v>
      </c>
      <c r="E20" s="13" t="s">
        <v>1</v>
      </c>
      <c r="F20" s="13" t="s">
        <v>1</v>
      </c>
      <c r="G20" s="13" t="s">
        <v>1</v>
      </c>
      <c r="H20" s="13" t="s">
        <v>1</v>
      </c>
      <c r="I20" s="13" t="s">
        <v>1</v>
      </c>
      <c r="J20" s="13" t="s">
        <v>1</v>
      </c>
      <c r="K20" s="13" t="s">
        <v>1</v>
      </c>
      <c r="L20" s="13" t="s">
        <v>1</v>
      </c>
      <c r="M20" s="13" t="s">
        <v>1</v>
      </c>
      <c r="N20" s="13" t="s">
        <v>1</v>
      </c>
      <c r="O20" s="13" t="s">
        <v>1</v>
      </c>
      <c r="P20" s="13" t="s">
        <v>1</v>
      </c>
      <c r="Q20" s="13" t="s">
        <v>1</v>
      </c>
      <c r="R20" s="13" t="s">
        <v>1</v>
      </c>
      <c r="S20" s="13" t="s">
        <v>1</v>
      </c>
      <c r="T20" s="13" t="s">
        <v>1</v>
      </c>
      <c r="U20" s="13" t="s">
        <v>1</v>
      </c>
      <c r="V20" s="13" t="s">
        <v>1</v>
      </c>
      <c r="W20" s="13" t="s">
        <v>1</v>
      </c>
      <c r="X20" s="13" t="s">
        <v>1</v>
      </c>
      <c r="Y20" s="13" t="s">
        <v>1</v>
      </c>
      <c r="Z20" s="13" t="s">
        <v>1</v>
      </c>
      <c r="AA20" s="13" t="s">
        <v>1</v>
      </c>
      <c r="AB20" s="13" t="s">
        <v>1</v>
      </c>
      <c r="AC20" s="6" t="s">
        <v>1</v>
      </c>
      <c r="AD20" s="6" t="s">
        <v>1</v>
      </c>
      <c r="AE20" s="30" t="s">
        <v>1</v>
      </c>
    </row>
    <row r="21" spans="1:32" x14ac:dyDescent="0.25">
      <c r="A21" s="5" t="s">
        <v>65</v>
      </c>
      <c r="B21" s="6" t="s">
        <v>1</v>
      </c>
      <c r="C21" s="13" t="s">
        <v>1</v>
      </c>
      <c r="D21" s="13" t="s">
        <v>1</v>
      </c>
      <c r="E21" s="13" t="s">
        <v>1</v>
      </c>
      <c r="F21" s="13" t="s">
        <v>1</v>
      </c>
      <c r="G21" s="13" t="s">
        <v>1</v>
      </c>
      <c r="H21" s="13" t="s">
        <v>1</v>
      </c>
      <c r="I21" s="13" t="s">
        <v>1</v>
      </c>
      <c r="J21" s="13" t="s">
        <v>1</v>
      </c>
      <c r="K21" s="13" t="s">
        <v>1</v>
      </c>
      <c r="L21" s="13" t="s">
        <v>1</v>
      </c>
      <c r="M21" s="13" t="s">
        <v>1</v>
      </c>
      <c r="N21" s="13" t="s">
        <v>1</v>
      </c>
      <c r="O21" s="13" t="s">
        <v>1</v>
      </c>
      <c r="P21" s="13" t="s">
        <v>1</v>
      </c>
      <c r="Q21" s="13" t="s">
        <v>1</v>
      </c>
      <c r="R21" s="13" t="s">
        <v>1</v>
      </c>
      <c r="S21" s="13" t="s">
        <v>1</v>
      </c>
      <c r="T21" s="13" t="s">
        <v>1</v>
      </c>
      <c r="U21" s="13" t="s">
        <v>1</v>
      </c>
      <c r="V21" s="13" t="s">
        <v>1</v>
      </c>
      <c r="W21" s="13" t="s">
        <v>1</v>
      </c>
      <c r="X21" s="13" t="s">
        <v>1</v>
      </c>
      <c r="Y21" s="13" t="s">
        <v>1</v>
      </c>
      <c r="Z21" s="13" t="s">
        <v>1</v>
      </c>
      <c r="AA21" s="13" t="s">
        <v>1</v>
      </c>
      <c r="AB21" s="13" t="s">
        <v>1</v>
      </c>
      <c r="AC21" s="6" t="s">
        <v>1</v>
      </c>
      <c r="AD21" s="6" t="s">
        <v>1</v>
      </c>
      <c r="AE21" s="30" t="s">
        <v>1</v>
      </c>
    </row>
    <row r="22" spans="1:32" x14ac:dyDescent="0.25">
      <c r="A22" s="3" t="s">
        <v>18</v>
      </c>
      <c r="B22" s="6" t="s">
        <v>9</v>
      </c>
      <c r="C22" s="13">
        <f>C13</f>
        <v>222860.5</v>
      </c>
      <c r="D22" s="13">
        <f t="shared" ref="D22:AC22" si="0">D13</f>
        <v>231066.25</v>
      </c>
      <c r="E22" s="13">
        <f t="shared" si="0"/>
        <v>229487.75</v>
      </c>
      <c r="F22" s="13">
        <f t="shared" si="0"/>
        <v>222550</v>
      </c>
      <c r="G22" s="13">
        <f t="shared" si="0"/>
        <v>225255.5</v>
      </c>
      <c r="H22" s="13">
        <f t="shared" si="0"/>
        <v>249005.75</v>
      </c>
      <c r="I22" s="13">
        <f t="shared" si="0"/>
        <v>283190.5</v>
      </c>
      <c r="J22" s="13">
        <f t="shared" si="0"/>
        <v>322164</v>
      </c>
      <c r="K22" s="13">
        <f t="shared" si="0"/>
        <v>364959.5</v>
      </c>
      <c r="L22" s="13">
        <f t="shared" si="0"/>
        <v>378301.75</v>
      </c>
      <c r="M22" s="13">
        <f t="shared" si="0"/>
        <v>386629.25</v>
      </c>
      <c r="N22" s="13">
        <f t="shared" si="0"/>
        <v>395272</v>
      </c>
      <c r="O22" s="13">
        <f t="shared" si="0"/>
        <v>386060.75</v>
      </c>
      <c r="P22" s="13">
        <f t="shared" si="0"/>
        <v>388664</v>
      </c>
      <c r="Q22" s="13">
        <f t="shared" si="0"/>
        <v>392722.75</v>
      </c>
      <c r="R22" s="13">
        <f t="shared" si="0"/>
        <v>396290.25</v>
      </c>
      <c r="S22" s="13">
        <f t="shared" si="0"/>
        <v>401718</v>
      </c>
      <c r="T22" s="13">
        <f t="shared" si="0"/>
        <v>345256.5</v>
      </c>
      <c r="U22" s="13">
        <f t="shared" si="0"/>
        <v>272717</v>
      </c>
      <c r="V22" s="13">
        <f t="shared" si="0"/>
        <v>193686.5</v>
      </c>
      <c r="W22" s="13">
        <f t="shared" si="0"/>
        <v>112182.5</v>
      </c>
      <c r="X22" s="13">
        <f t="shared" si="0"/>
        <v>86512</v>
      </c>
      <c r="Y22" s="13">
        <f t="shared" si="0"/>
        <v>71585</v>
      </c>
      <c r="Z22" s="13">
        <f t="shared" si="0"/>
        <v>52572.5</v>
      </c>
      <c r="AA22" s="13">
        <f t="shared" si="0"/>
        <v>45187.25</v>
      </c>
      <c r="AB22" s="13">
        <f t="shared" si="0"/>
        <v>33748.5</v>
      </c>
      <c r="AC22" s="13">
        <f t="shared" si="0"/>
        <v>20937.25</v>
      </c>
      <c r="AD22" s="13">
        <f t="shared" ref="AD22:AE22" si="1">AD13</f>
        <v>17430</v>
      </c>
      <c r="AE22" s="13">
        <f t="shared" si="1"/>
        <v>10798</v>
      </c>
      <c r="AF22" s="13">
        <f t="shared" ref="AF22" si="2">AF13</f>
        <v>9883.5</v>
      </c>
    </row>
    <row r="23" spans="1:32" x14ac:dyDescent="0.25">
      <c r="A23" s="3" t="s">
        <v>17</v>
      </c>
      <c r="B23" s="6" t="s">
        <v>9</v>
      </c>
      <c r="C23" s="13">
        <f>C12</f>
        <v>23061.25</v>
      </c>
      <c r="D23" s="13">
        <f t="shared" ref="D23:AC23" si="3">D12</f>
        <v>22204.5</v>
      </c>
      <c r="E23" s="13">
        <f t="shared" si="3"/>
        <v>22159</v>
      </c>
      <c r="F23" s="13">
        <f t="shared" si="3"/>
        <v>32343.75</v>
      </c>
      <c r="G23" s="13">
        <f t="shared" si="3"/>
        <v>42215.5</v>
      </c>
      <c r="H23" s="13">
        <f t="shared" si="3"/>
        <v>61251</v>
      </c>
      <c r="I23" s="13">
        <f t="shared" si="3"/>
        <v>70211.25</v>
      </c>
      <c r="J23" s="13">
        <f t="shared" si="3"/>
        <v>85156</v>
      </c>
      <c r="K23" s="13">
        <f t="shared" si="3"/>
        <v>73916.75</v>
      </c>
      <c r="L23" s="13">
        <f t="shared" si="3"/>
        <v>58061.5</v>
      </c>
      <c r="M23" s="13">
        <f t="shared" si="3"/>
        <v>50692.25</v>
      </c>
      <c r="N23" s="13">
        <f t="shared" si="3"/>
        <v>22798.25</v>
      </c>
      <c r="O23" s="13">
        <f t="shared" si="3"/>
        <v>20883</v>
      </c>
      <c r="P23" s="13">
        <f t="shared" si="3"/>
        <v>16219.25</v>
      </c>
      <c r="Q23" s="13">
        <f t="shared" si="3"/>
        <v>11697</v>
      </c>
      <c r="R23" s="13">
        <f t="shared" si="3"/>
        <v>7369</v>
      </c>
      <c r="S23" s="13">
        <f t="shared" si="3"/>
        <v>10082</v>
      </c>
      <c r="T23" s="13">
        <f t="shared" si="3"/>
        <v>135814.5</v>
      </c>
      <c r="U23" s="13">
        <f t="shared" si="3"/>
        <v>272948</v>
      </c>
      <c r="V23" s="13">
        <f t="shared" si="3"/>
        <v>423632.25</v>
      </c>
      <c r="W23" s="13">
        <f t="shared" si="3"/>
        <v>580950.75</v>
      </c>
      <c r="X23" s="13">
        <f t="shared" si="3"/>
        <v>625866.25</v>
      </c>
      <c r="Y23" s="13">
        <f t="shared" si="3"/>
        <v>657739.5</v>
      </c>
      <c r="Z23" s="13">
        <f t="shared" si="3"/>
        <v>685136.75</v>
      </c>
      <c r="AA23" s="13">
        <f t="shared" si="3"/>
        <v>691257.5</v>
      </c>
      <c r="AB23" s="13">
        <f t="shared" si="3"/>
        <v>691076</v>
      </c>
      <c r="AC23" s="13">
        <f t="shared" si="3"/>
        <v>694757</v>
      </c>
      <c r="AD23" s="13">
        <f t="shared" ref="AD23:AE23" si="4">AD12</f>
        <v>699207</v>
      </c>
      <c r="AE23" s="13">
        <f t="shared" si="4"/>
        <v>684288.8</v>
      </c>
      <c r="AF23" s="13">
        <f t="shared" ref="AF23" si="5">AF12</f>
        <v>684016.25</v>
      </c>
    </row>
    <row r="24" spans="1:32" x14ac:dyDescent="0.25">
      <c r="A24" s="3" t="s">
        <v>16</v>
      </c>
      <c r="B24" s="6" t="s">
        <v>9</v>
      </c>
      <c r="C24" s="13">
        <f>C11</f>
        <v>9966.5</v>
      </c>
      <c r="D24" s="13">
        <f t="shared" ref="D24:AC24" si="6">D11</f>
        <v>13456.5</v>
      </c>
      <c r="E24" s="13">
        <f t="shared" si="6"/>
        <v>18096.75</v>
      </c>
      <c r="F24" s="13">
        <f t="shared" si="6"/>
        <v>33917.25</v>
      </c>
      <c r="G24" s="13">
        <f t="shared" si="6"/>
        <v>37302.5</v>
      </c>
      <c r="H24" s="13">
        <f t="shared" si="6"/>
        <v>40785.5</v>
      </c>
      <c r="I24" s="13">
        <f t="shared" si="6"/>
        <v>41395</v>
      </c>
      <c r="J24" s="13">
        <f t="shared" si="6"/>
        <v>44587.5</v>
      </c>
      <c r="K24" s="13">
        <f t="shared" si="6"/>
        <v>57093.25</v>
      </c>
      <c r="L24" s="13">
        <f t="shared" si="6"/>
        <v>62829.75</v>
      </c>
      <c r="M24" s="13">
        <f t="shared" si="6"/>
        <v>89796.25</v>
      </c>
      <c r="N24" s="13">
        <f t="shared" si="6"/>
        <v>94430.25</v>
      </c>
      <c r="O24" s="13">
        <f t="shared" si="6"/>
        <v>100777</v>
      </c>
      <c r="P24" s="13">
        <f t="shared" si="6"/>
        <v>106330.25</v>
      </c>
      <c r="Q24" s="13">
        <f t="shared" si="6"/>
        <v>95096.25</v>
      </c>
      <c r="R24" s="13">
        <f t="shared" si="6"/>
        <v>98378.25</v>
      </c>
      <c r="S24" s="13">
        <f t="shared" si="6"/>
        <v>119388.5</v>
      </c>
      <c r="T24" s="13">
        <f t="shared" si="6"/>
        <v>140902.75</v>
      </c>
      <c r="U24" s="13">
        <f t="shared" si="6"/>
        <v>164465.25</v>
      </c>
      <c r="V24" s="13">
        <f t="shared" si="6"/>
        <v>188119.25</v>
      </c>
      <c r="W24" s="13">
        <f t="shared" si="6"/>
        <v>186643.5</v>
      </c>
      <c r="X24" s="13">
        <f t="shared" si="6"/>
        <v>154070.75</v>
      </c>
      <c r="Y24" s="13">
        <f t="shared" si="6"/>
        <v>137070</v>
      </c>
      <c r="Z24" s="13">
        <f t="shared" si="6"/>
        <v>131648</v>
      </c>
      <c r="AA24" s="13">
        <f t="shared" si="6"/>
        <v>135611.25</v>
      </c>
      <c r="AB24" s="13">
        <f t="shared" si="6"/>
        <v>145555.75</v>
      </c>
      <c r="AC24" s="13">
        <f t="shared" si="6"/>
        <v>134434</v>
      </c>
      <c r="AD24" s="13">
        <f t="shared" ref="AD24:AE24" si="7">AD11</f>
        <v>138076.25</v>
      </c>
      <c r="AE24" s="13">
        <f t="shared" si="7"/>
        <v>185951.6</v>
      </c>
      <c r="AF24" s="13">
        <f t="shared" ref="AF24" si="8">AF11</f>
        <v>213314.25</v>
      </c>
    </row>
    <row r="25" spans="1:32" x14ac:dyDescent="0.25">
      <c r="A25" s="3" t="s">
        <v>35</v>
      </c>
      <c r="B25" s="6" t="s">
        <v>9</v>
      </c>
      <c r="C25" s="13">
        <f>SUM(C22:C24)</f>
        <v>255888.25</v>
      </c>
      <c r="D25" s="13">
        <f t="shared" ref="D25:AC25" si="9">SUM(D22:D24)</f>
        <v>266727.25</v>
      </c>
      <c r="E25" s="13">
        <f t="shared" si="9"/>
        <v>269743.5</v>
      </c>
      <c r="F25" s="13">
        <f t="shared" si="9"/>
        <v>288811</v>
      </c>
      <c r="G25" s="13">
        <f t="shared" si="9"/>
        <v>304773.5</v>
      </c>
      <c r="H25" s="13">
        <f t="shared" si="9"/>
        <v>351042.25</v>
      </c>
      <c r="I25" s="13">
        <f t="shared" si="9"/>
        <v>394796.75</v>
      </c>
      <c r="J25" s="13">
        <f t="shared" si="9"/>
        <v>451907.5</v>
      </c>
      <c r="K25" s="13">
        <f t="shared" si="9"/>
        <v>495969.5</v>
      </c>
      <c r="L25" s="13">
        <f t="shared" si="9"/>
        <v>499193</v>
      </c>
      <c r="M25" s="13">
        <f t="shared" si="9"/>
        <v>527117.75</v>
      </c>
      <c r="N25" s="13">
        <f t="shared" si="9"/>
        <v>512500.5</v>
      </c>
      <c r="O25" s="13">
        <f t="shared" si="9"/>
        <v>507720.75</v>
      </c>
      <c r="P25" s="13">
        <f t="shared" si="9"/>
        <v>511213.5</v>
      </c>
      <c r="Q25" s="13">
        <f t="shared" si="9"/>
        <v>499516</v>
      </c>
      <c r="R25" s="13">
        <f t="shared" si="9"/>
        <v>502037.5</v>
      </c>
      <c r="S25" s="13">
        <f t="shared" si="9"/>
        <v>531188.5</v>
      </c>
      <c r="T25" s="13">
        <f t="shared" si="9"/>
        <v>621973.75</v>
      </c>
      <c r="U25" s="13">
        <f t="shared" si="9"/>
        <v>710130.25</v>
      </c>
      <c r="V25" s="13">
        <f t="shared" si="9"/>
        <v>805438</v>
      </c>
      <c r="W25" s="13">
        <f t="shared" si="9"/>
        <v>879776.75</v>
      </c>
      <c r="X25" s="13">
        <f t="shared" si="9"/>
        <v>866449</v>
      </c>
      <c r="Y25" s="13">
        <f t="shared" si="9"/>
        <v>866394.5</v>
      </c>
      <c r="Z25" s="13">
        <f t="shared" si="9"/>
        <v>869357.25</v>
      </c>
      <c r="AA25" s="13">
        <f t="shared" si="9"/>
        <v>872056</v>
      </c>
      <c r="AB25" s="13">
        <f t="shared" si="9"/>
        <v>870380.25</v>
      </c>
      <c r="AC25" s="13">
        <f t="shared" si="9"/>
        <v>850128.25</v>
      </c>
      <c r="AD25" s="13">
        <f t="shared" ref="AD25:AE25" si="10">SUM(AD22:AD24)</f>
        <v>854713.25</v>
      </c>
      <c r="AE25" s="13">
        <f t="shared" si="10"/>
        <v>881038.4</v>
      </c>
      <c r="AF25" s="13">
        <f t="shared" ref="AF25" si="11">SUM(AF22:AF24)</f>
        <v>907214</v>
      </c>
    </row>
    <row r="26" spans="1:32" x14ac:dyDescent="0.25">
      <c r="A26" s="3" t="s">
        <v>27</v>
      </c>
      <c r="B26" s="6" t="s">
        <v>9</v>
      </c>
      <c r="C26" s="13">
        <f>SUM(C9:C10)</f>
        <v>1935.75</v>
      </c>
      <c r="D26" s="13">
        <f t="shared" ref="D26:AC26" si="12">SUM(D9:D10)</f>
        <v>2950.75</v>
      </c>
      <c r="E26" s="13">
        <f t="shared" si="12"/>
        <v>4017.5</v>
      </c>
      <c r="F26" s="13">
        <f t="shared" si="12"/>
        <v>5227.25</v>
      </c>
      <c r="G26" s="13">
        <f t="shared" si="12"/>
        <v>6746</v>
      </c>
      <c r="H26" s="13">
        <f t="shared" si="12"/>
        <v>9379</v>
      </c>
      <c r="I26" s="13">
        <f t="shared" si="12"/>
        <v>12868</v>
      </c>
      <c r="J26" s="13">
        <f t="shared" si="12"/>
        <v>17304.25</v>
      </c>
      <c r="K26" s="13">
        <f t="shared" si="12"/>
        <v>23488.25</v>
      </c>
      <c r="L26" s="13">
        <f t="shared" si="12"/>
        <v>30163.75</v>
      </c>
      <c r="M26" s="13">
        <f t="shared" si="12"/>
        <v>38057.75</v>
      </c>
      <c r="N26" s="13">
        <f t="shared" si="12"/>
        <v>46639.5</v>
      </c>
      <c r="O26" s="13">
        <f t="shared" si="12"/>
        <v>55332.5</v>
      </c>
      <c r="P26" s="13">
        <f t="shared" si="12"/>
        <v>63321.25</v>
      </c>
      <c r="Q26" s="13">
        <f t="shared" si="12"/>
        <v>70066.25</v>
      </c>
      <c r="R26" s="13">
        <f t="shared" si="12"/>
        <v>77983.75</v>
      </c>
      <c r="S26" s="13">
        <f t="shared" si="12"/>
        <v>84435</v>
      </c>
      <c r="T26" s="13">
        <f t="shared" si="12"/>
        <v>117624</v>
      </c>
      <c r="U26" s="13">
        <f t="shared" si="12"/>
        <v>152143.25</v>
      </c>
      <c r="V26" s="13">
        <f t="shared" si="12"/>
        <v>185794.25</v>
      </c>
      <c r="W26" s="13">
        <f t="shared" si="12"/>
        <v>226393.5</v>
      </c>
      <c r="X26" s="13">
        <f t="shared" si="12"/>
        <v>247688.75</v>
      </c>
      <c r="Y26" s="13">
        <f t="shared" si="12"/>
        <v>267404</v>
      </c>
      <c r="Z26" s="13">
        <f t="shared" si="12"/>
        <v>286840.25</v>
      </c>
      <c r="AA26" s="13">
        <f t="shared" si="12"/>
        <v>303525</v>
      </c>
      <c r="AB26" s="13">
        <f t="shared" si="12"/>
        <v>321832.25</v>
      </c>
      <c r="AC26" s="13">
        <f t="shared" si="12"/>
        <v>347213.25</v>
      </c>
      <c r="AD26" s="13">
        <f t="shared" ref="AD26:AE26" si="13">SUM(AD9:AD10)</f>
        <v>382528</v>
      </c>
      <c r="AE26" s="13">
        <f t="shared" si="13"/>
        <v>457623.6</v>
      </c>
      <c r="AF26" s="13">
        <f t="shared" ref="AF26" si="14">SUM(AF9:AF10)</f>
        <v>480811</v>
      </c>
    </row>
    <row r="27" spans="1:32" x14ac:dyDescent="0.25">
      <c r="A27" s="7" t="s">
        <v>24</v>
      </c>
      <c r="B27" s="6" t="s">
        <v>9</v>
      </c>
      <c r="C27" s="13">
        <f>SUM(C6:C7)</f>
        <v>41097.5</v>
      </c>
      <c r="D27" s="13">
        <f t="shared" ref="D27:AC27" si="15">SUM(D6:D7)</f>
        <v>41170.5</v>
      </c>
      <c r="E27" s="13">
        <f t="shared" si="15"/>
        <v>41417.75</v>
      </c>
      <c r="F27" s="13">
        <f t="shared" si="15"/>
        <v>43542.5</v>
      </c>
      <c r="G27" s="13">
        <f t="shared" si="15"/>
        <v>45792.5</v>
      </c>
      <c r="H27" s="13">
        <f t="shared" si="15"/>
        <v>50547.5</v>
      </c>
      <c r="I27" s="13">
        <f t="shared" si="15"/>
        <v>54271</v>
      </c>
      <c r="J27" s="13">
        <f t="shared" si="15"/>
        <v>54494</v>
      </c>
      <c r="K27" s="13">
        <f t="shared" si="15"/>
        <v>55487</v>
      </c>
      <c r="L27" s="13">
        <f t="shared" si="15"/>
        <v>55101.5</v>
      </c>
      <c r="M27" s="13">
        <f t="shared" si="15"/>
        <v>58197.25</v>
      </c>
      <c r="N27" s="13">
        <f t="shared" si="15"/>
        <v>60710.25</v>
      </c>
      <c r="O27" s="13">
        <f t="shared" si="15"/>
        <v>61841.25</v>
      </c>
      <c r="P27" s="13">
        <f t="shared" si="15"/>
        <v>62355</v>
      </c>
      <c r="Q27" s="13">
        <f t="shared" si="15"/>
        <v>57445.75</v>
      </c>
      <c r="R27" s="13">
        <f t="shared" si="15"/>
        <v>54658.75</v>
      </c>
      <c r="S27" s="13">
        <f t="shared" si="15"/>
        <v>51526.5</v>
      </c>
      <c r="T27" s="13">
        <f t="shared" si="15"/>
        <v>47534</v>
      </c>
      <c r="U27" s="13">
        <f t="shared" si="15"/>
        <v>46525.5</v>
      </c>
      <c r="V27" s="13">
        <f t="shared" si="15"/>
        <v>44372.25</v>
      </c>
      <c r="W27" s="13">
        <f t="shared" si="15"/>
        <v>42687.5</v>
      </c>
      <c r="X27" s="13">
        <f t="shared" si="15"/>
        <v>35748</v>
      </c>
      <c r="Y27" s="13">
        <f t="shared" si="15"/>
        <v>27637.75</v>
      </c>
      <c r="Z27" s="13">
        <f t="shared" si="15"/>
        <v>20857.75</v>
      </c>
      <c r="AA27" s="13">
        <f t="shared" si="15"/>
        <v>14623.5</v>
      </c>
      <c r="AB27" s="13">
        <f t="shared" si="15"/>
        <v>14438.75</v>
      </c>
      <c r="AC27" s="13">
        <f t="shared" si="15"/>
        <v>15099</v>
      </c>
      <c r="AD27" s="13">
        <f t="shared" ref="AD27:AE27" si="16">SUM(AD6:AD7)</f>
        <v>15326.75</v>
      </c>
      <c r="AE27" s="13">
        <f t="shared" si="16"/>
        <v>13578.199999999999</v>
      </c>
      <c r="AF27" s="13">
        <f t="shared" ref="AF27" si="17">SUM(AF6:AF7)</f>
        <v>13149.75</v>
      </c>
    </row>
    <row r="28" spans="1:32" x14ac:dyDescent="0.25">
      <c r="A28" s="3" t="s">
        <v>25</v>
      </c>
      <c r="B28" s="6" t="s">
        <v>9</v>
      </c>
      <c r="C28" s="13">
        <f>SUM(C4:C5)</f>
        <v>3678.75</v>
      </c>
      <c r="D28" s="13">
        <f t="shared" ref="D28:AC28" si="18">SUM(D4:D5)</f>
        <v>4217.5</v>
      </c>
      <c r="E28" s="13">
        <f t="shared" si="18"/>
        <v>4505.5</v>
      </c>
      <c r="F28" s="13">
        <f t="shared" si="18"/>
        <v>4159.75</v>
      </c>
      <c r="G28" s="13">
        <f t="shared" si="18"/>
        <v>3711.25</v>
      </c>
      <c r="H28" s="13">
        <f t="shared" si="18"/>
        <v>3679.5</v>
      </c>
      <c r="I28" s="13">
        <f t="shared" si="18"/>
        <v>3919.25</v>
      </c>
      <c r="J28" s="13">
        <f t="shared" si="18"/>
        <v>15303.75</v>
      </c>
      <c r="K28" s="13">
        <f t="shared" si="18"/>
        <v>24517.25</v>
      </c>
      <c r="L28" s="13">
        <f t="shared" si="18"/>
        <v>33883.25</v>
      </c>
      <c r="M28" s="13">
        <f t="shared" si="18"/>
        <v>42046.25</v>
      </c>
      <c r="N28" s="13">
        <f t="shared" si="18"/>
        <v>47887.5</v>
      </c>
      <c r="O28" s="13">
        <f t="shared" si="18"/>
        <v>59811.5</v>
      </c>
      <c r="P28" s="13">
        <f t="shared" si="18"/>
        <v>73382.5</v>
      </c>
      <c r="Q28" s="13">
        <f t="shared" si="18"/>
        <v>99866.25</v>
      </c>
      <c r="R28" s="13">
        <f t="shared" si="18"/>
        <v>123058.75</v>
      </c>
      <c r="S28" s="13">
        <f t="shared" si="18"/>
        <v>143903.25</v>
      </c>
      <c r="T28" s="13">
        <f t="shared" si="18"/>
        <v>166579.25</v>
      </c>
      <c r="U28" s="13">
        <f t="shared" si="18"/>
        <v>178521.5</v>
      </c>
      <c r="V28" s="13">
        <f t="shared" si="18"/>
        <v>175672.25</v>
      </c>
      <c r="W28" s="13">
        <f t="shared" si="18"/>
        <v>170422.25</v>
      </c>
      <c r="X28" s="13">
        <f t="shared" si="18"/>
        <v>157929.5</v>
      </c>
      <c r="Y28" s="13">
        <f t="shared" si="18"/>
        <v>153419.75</v>
      </c>
      <c r="Z28" s="13">
        <f t="shared" si="18"/>
        <v>161286.75</v>
      </c>
      <c r="AA28" s="13">
        <f t="shared" si="18"/>
        <v>170246.25</v>
      </c>
      <c r="AB28" s="13">
        <f t="shared" si="18"/>
        <v>180942.75</v>
      </c>
      <c r="AC28" s="13">
        <f t="shared" si="18"/>
        <v>180192.25</v>
      </c>
      <c r="AD28" s="13">
        <f t="shared" ref="AD28:AE28" si="19">SUM(AD4:AD5)</f>
        <v>183354.75</v>
      </c>
      <c r="AE28" s="13">
        <f t="shared" si="19"/>
        <v>186705.19999999998</v>
      </c>
      <c r="AF28" s="13">
        <f t="shared" ref="AF28" si="20">SUM(AF4:AF5)</f>
        <v>188504.75</v>
      </c>
    </row>
    <row r="29" spans="1:32" x14ac:dyDescent="0.25">
      <c r="A29" s="3" t="s">
        <v>19</v>
      </c>
      <c r="B29" s="6" t="s">
        <v>9</v>
      </c>
      <c r="C29" s="13">
        <f t="shared" ref="C29:AC29" si="21">C14</f>
        <v>21066.75</v>
      </c>
      <c r="D29" s="13">
        <f t="shared" si="21"/>
        <v>26837.25</v>
      </c>
      <c r="E29" s="13">
        <f t="shared" si="21"/>
        <v>31928.25</v>
      </c>
      <c r="F29" s="13">
        <f t="shared" si="21"/>
        <v>34835.25</v>
      </c>
      <c r="G29" s="13">
        <f t="shared" si="21"/>
        <v>37336.75</v>
      </c>
      <c r="H29" s="13">
        <f t="shared" si="21"/>
        <v>40337.75</v>
      </c>
      <c r="I29" s="13">
        <f t="shared" si="21"/>
        <v>60626</v>
      </c>
      <c r="J29" s="13">
        <f t="shared" si="21"/>
        <v>84731.75</v>
      </c>
      <c r="K29" s="13">
        <f t="shared" si="21"/>
        <v>141667.5</v>
      </c>
      <c r="L29" s="13">
        <f t="shared" si="21"/>
        <v>172125.5</v>
      </c>
      <c r="M29" s="13">
        <f t="shared" si="21"/>
        <v>187184.5</v>
      </c>
      <c r="N29" s="13">
        <f t="shared" si="21"/>
        <v>193299.25</v>
      </c>
      <c r="O29" s="13">
        <f t="shared" si="21"/>
        <v>179500</v>
      </c>
      <c r="P29" s="13">
        <f t="shared" si="21"/>
        <v>186099.25</v>
      </c>
      <c r="Q29" s="13">
        <f t="shared" si="21"/>
        <v>212265.5</v>
      </c>
      <c r="R29" s="13">
        <f t="shared" si="21"/>
        <v>264657.25</v>
      </c>
      <c r="S29" s="13">
        <f t="shared" si="21"/>
        <v>303477.5</v>
      </c>
      <c r="T29" s="13">
        <f t="shared" si="21"/>
        <v>335225.5</v>
      </c>
      <c r="U29" s="13">
        <f t="shared" si="21"/>
        <v>361311.75</v>
      </c>
      <c r="V29" s="13">
        <f t="shared" si="21"/>
        <v>387917</v>
      </c>
      <c r="W29" s="13">
        <f t="shared" si="21"/>
        <v>434195.75</v>
      </c>
      <c r="X29" s="13">
        <f t="shared" si="21"/>
        <v>430204</v>
      </c>
      <c r="Y29" s="13">
        <f t="shared" si="21"/>
        <v>412601.75</v>
      </c>
      <c r="Z29" s="13">
        <f t="shared" si="21"/>
        <v>393268</v>
      </c>
      <c r="AA29" s="13">
        <f t="shared" si="21"/>
        <v>345519.5</v>
      </c>
      <c r="AB29" s="13">
        <f t="shared" si="21"/>
        <v>345443.75</v>
      </c>
      <c r="AC29" s="13">
        <f t="shared" si="21"/>
        <v>354343.5</v>
      </c>
      <c r="AD29" s="13">
        <f t="shared" ref="AD29:AE29" si="22">AD14</f>
        <v>366448.5</v>
      </c>
      <c r="AE29" s="13">
        <f t="shared" si="22"/>
        <v>390857.2</v>
      </c>
      <c r="AF29" s="13">
        <f t="shared" ref="AF29" si="23">AF14</f>
        <v>411987.25</v>
      </c>
    </row>
    <row r="30" spans="1:32" x14ac:dyDescent="0.25">
      <c r="A30" s="3" t="s">
        <v>20</v>
      </c>
      <c r="B30" s="6" t="s">
        <v>9</v>
      </c>
      <c r="C30" s="13">
        <f>C15</f>
        <v>4255</v>
      </c>
      <c r="D30" s="13">
        <f t="shared" ref="D30:AC30" si="24">D15</f>
        <v>5162.75</v>
      </c>
      <c r="E30" s="13">
        <f t="shared" si="24"/>
        <v>6021.75</v>
      </c>
      <c r="F30" s="13">
        <f t="shared" si="24"/>
        <v>6915.75</v>
      </c>
      <c r="G30" s="13">
        <f t="shared" si="24"/>
        <v>18164.75</v>
      </c>
      <c r="H30" s="13">
        <f t="shared" si="24"/>
        <v>32600.75</v>
      </c>
      <c r="I30" s="13">
        <f t="shared" si="24"/>
        <v>75473</v>
      </c>
      <c r="J30" s="13">
        <f t="shared" si="24"/>
        <v>145738</v>
      </c>
      <c r="K30" s="13">
        <f t="shared" si="24"/>
        <v>197482.25</v>
      </c>
      <c r="L30" s="13">
        <f t="shared" si="24"/>
        <v>229472.75</v>
      </c>
      <c r="M30" s="13">
        <f t="shared" si="24"/>
        <v>237650.5</v>
      </c>
      <c r="N30" s="13">
        <f t="shared" si="24"/>
        <v>230531.5</v>
      </c>
      <c r="O30" s="13">
        <f t="shared" si="24"/>
        <v>211244.75</v>
      </c>
      <c r="P30" s="13">
        <f t="shared" si="24"/>
        <v>214231</v>
      </c>
      <c r="Q30" s="13">
        <f t="shared" si="24"/>
        <v>221521.75</v>
      </c>
      <c r="R30" s="13">
        <f t="shared" si="24"/>
        <v>231039</v>
      </c>
      <c r="S30" s="13">
        <f t="shared" si="24"/>
        <v>259542.75</v>
      </c>
      <c r="T30" s="13">
        <f t="shared" si="24"/>
        <v>277096.75</v>
      </c>
      <c r="U30" s="13">
        <f t="shared" si="24"/>
        <v>384694.75</v>
      </c>
      <c r="V30" s="13">
        <f t="shared" si="24"/>
        <v>454443.5</v>
      </c>
      <c r="W30" s="13">
        <f t="shared" si="24"/>
        <v>560304.25</v>
      </c>
      <c r="X30" s="13">
        <f t="shared" si="24"/>
        <v>644325.25</v>
      </c>
      <c r="Y30" s="13">
        <f t="shared" si="24"/>
        <v>685591.75</v>
      </c>
      <c r="Z30" s="13">
        <f t="shared" si="24"/>
        <v>752235</v>
      </c>
      <c r="AA30" s="13">
        <f t="shared" si="24"/>
        <v>741682.5</v>
      </c>
      <c r="AB30" s="13">
        <f t="shared" si="24"/>
        <v>794697.25</v>
      </c>
      <c r="AC30" s="13">
        <f t="shared" si="24"/>
        <v>811822.25</v>
      </c>
      <c r="AD30" s="13">
        <f t="shared" ref="AD30:AE30" si="25">AD15</f>
        <v>771975.75</v>
      </c>
      <c r="AE30" s="13">
        <f t="shared" si="25"/>
        <v>936026.8</v>
      </c>
      <c r="AF30" s="13">
        <f t="shared" ref="AF30" si="26">AF15</f>
        <v>964355.75</v>
      </c>
    </row>
    <row r="31" spans="1:32" ht="60" x14ac:dyDescent="0.25">
      <c r="A31" s="3" t="s">
        <v>211</v>
      </c>
      <c r="B31" s="6" t="s">
        <v>9</v>
      </c>
      <c r="C31" s="13">
        <f>SUM(C8,C16:C19)</f>
        <v>0</v>
      </c>
      <c r="D31" s="13">
        <f t="shared" ref="D31:AD31" si="27">SUM(D8,D16:D19)</f>
        <v>0</v>
      </c>
      <c r="E31" s="13">
        <f t="shared" si="27"/>
        <v>0</v>
      </c>
      <c r="F31" s="13">
        <f t="shared" si="27"/>
        <v>0</v>
      </c>
      <c r="G31" s="13">
        <f t="shared" si="27"/>
        <v>0</v>
      </c>
      <c r="H31" s="13">
        <f t="shared" si="27"/>
        <v>0</v>
      </c>
      <c r="I31" s="13">
        <f t="shared" si="27"/>
        <v>0</v>
      </c>
      <c r="J31" s="13">
        <f t="shared" si="27"/>
        <v>0</v>
      </c>
      <c r="K31" s="13">
        <f t="shared" si="27"/>
        <v>0</v>
      </c>
      <c r="L31" s="13">
        <f t="shared" si="27"/>
        <v>0</v>
      </c>
      <c r="M31" s="13">
        <f t="shared" si="27"/>
        <v>0</v>
      </c>
      <c r="N31" s="13">
        <f t="shared" si="27"/>
        <v>0</v>
      </c>
      <c r="O31" s="13">
        <f t="shared" si="27"/>
        <v>0</v>
      </c>
      <c r="P31" s="13">
        <f t="shared" si="27"/>
        <v>0</v>
      </c>
      <c r="Q31" s="13">
        <f t="shared" si="27"/>
        <v>0</v>
      </c>
      <c r="R31" s="13">
        <f t="shared" si="27"/>
        <v>12.5</v>
      </c>
      <c r="S31" s="13">
        <f t="shared" si="27"/>
        <v>18.5</v>
      </c>
      <c r="T31" s="13">
        <f t="shared" si="27"/>
        <v>26.75</v>
      </c>
      <c r="U31" s="13">
        <f t="shared" si="27"/>
        <v>33.75</v>
      </c>
      <c r="V31" s="13">
        <f t="shared" si="27"/>
        <v>21.5</v>
      </c>
      <c r="W31" s="13">
        <f t="shared" si="27"/>
        <v>37958</v>
      </c>
      <c r="X31" s="13">
        <f t="shared" si="27"/>
        <v>38363.25</v>
      </c>
      <c r="Y31" s="13">
        <f t="shared" si="27"/>
        <v>40188.25</v>
      </c>
      <c r="Z31" s="13">
        <f t="shared" si="27"/>
        <v>40079.5</v>
      </c>
      <c r="AA31" s="13">
        <f t="shared" si="27"/>
        <v>37325</v>
      </c>
      <c r="AB31" s="13">
        <f t="shared" si="27"/>
        <v>37867.5</v>
      </c>
      <c r="AC31" s="13">
        <f t="shared" si="27"/>
        <v>38028.5</v>
      </c>
      <c r="AD31" s="13">
        <f t="shared" si="27"/>
        <v>38043.75</v>
      </c>
      <c r="AE31" s="13">
        <f>SUM(AE8,AE16:AE19)</f>
        <v>2774.3</v>
      </c>
      <c r="AF31" s="13">
        <f>SUM(AF8,AF16:AF19)</f>
        <v>3427.75</v>
      </c>
    </row>
    <row r="33" spans="1:35" ht="18.75" x14ac:dyDescent="0.25">
      <c r="A33" s="14" t="s">
        <v>66</v>
      </c>
    </row>
    <row r="34" spans="1:35" x14ac:dyDescent="0.25">
      <c r="A34" s="15" t="s">
        <v>67</v>
      </c>
    </row>
    <row r="35" spans="1:35" x14ac:dyDescent="0.25">
      <c r="A35" s="3" t="s">
        <v>2</v>
      </c>
      <c r="C35" s="6" t="s">
        <v>68</v>
      </c>
      <c r="D35" s="6" t="s">
        <v>5</v>
      </c>
      <c r="E35" s="6" t="s">
        <v>6</v>
      </c>
      <c r="F35" s="6" t="s">
        <v>7</v>
      </c>
      <c r="G35" s="6" t="s">
        <v>69</v>
      </c>
      <c r="H35" s="6" t="s">
        <v>5</v>
      </c>
      <c r="I35" s="6" t="s">
        <v>6</v>
      </c>
      <c r="J35" s="6" t="s">
        <v>7</v>
      </c>
      <c r="K35" s="6" t="s">
        <v>70</v>
      </c>
      <c r="L35" s="6" t="s">
        <v>5</v>
      </c>
      <c r="M35" s="6" t="s">
        <v>6</v>
      </c>
      <c r="N35" s="6" t="s">
        <v>7</v>
      </c>
      <c r="O35" s="6" t="s">
        <v>71</v>
      </c>
      <c r="P35" s="6" t="s">
        <v>5</v>
      </c>
      <c r="Q35" s="6" t="s">
        <v>6</v>
      </c>
      <c r="R35" s="6" t="s">
        <v>7</v>
      </c>
      <c r="S35" s="6" t="s">
        <v>72</v>
      </c>
      <c r="T35" s="6" t="s">
        <v>5</v>
      </c>
      <c r="U35" s="6" t="s">
        <v>6</v>
      </c>
      <c r="V35" s="6" t="s">
        <v>7</v>
      </c>
      <c r="W35" s="6" t="s">
        <v>73</v>
      </c>
      <c r="X35" s="6" t="s">
        <v>5</v>
      </c>
      <c r="Y35" s="6" t="s">
        <v>6</v>
      </c>
      <c r="Z35" s="6" t="s">
        <v>7</v>
      </c>
      <c r="AA35" s="6" t="s">
        <v>74</v>
      </c>
      <c r="AB35" s="6" t="s">
        <v>5</v>
      </c>
      <c r="AC35" s="6" t="s">
        <v>6</v>
      </c>
      <c r="AD35" s="6" t="s">
        <v>7</v>
      </c>
      <c r="AE35" s="6" t="s">
        <v>75</v>
      </c>
      <c r="AF35" s="6" t="s">
        <v>5</v>
      </c>
      <c r="AG35" s="6" t="s">
        <v>6</v>
      </c>
      <c r="AH35" s="6" t="s">
        <v>7</v>
      </c>
      <c r="AI35" s="32" t="s">
        <v>198</v>
      </c>
    </row>
    <row r="36" spans="1:35" x14ac:dyDescent="0.25">
      <c r="A36" s="7" t="s">
        <v>8</v>
      </c>
      <c r="C36" s="13">
        <f>Fuels!C4</f>
        <v>0</v>
      </c>
      <c r="D36" s="13">
        <f>Fuels!D4</f>
        <v>0</v>
      </c>
      <c r="E36" s="13">
        <f>Fuels!E4</f>
        <v>0</v>
      </c>
      <c r="F36" s="13">
        <f>Fuels!F4</f>
        <v>0</v>
      </c>
      <c r="G36" s="13">
        <f>Fuels!G4</f>
        <v>0</v>
      </c>
      <c r="H36" s="13">
        <f>Fuels!H4</f>
        <v>0</v>
      </c>
      <c r="I36" s="13">
        <f>Fuels!I4</f>
        <v>0</v>
      </c>
      <c r="J36" s="13">
        <f>Fuels!J4</f>
        <v>0</v>
      </c>
      <c r="K36" s="13">
        <f>Fuels!K4</f>
        <v>0</v>
      </c>
      <c r="L36" s="13">
        <f>Fuels!L4</f>
        <v>53</v>
      </c>
      <c r="M36" s="13">
        <f>Fuels!M4</f>
        <v>26167</v>
      </c>
      <c r="N36" s="13">
        <f>Fuels!N4</f>
        <v>30490</v>
      </c>
      <c r="O36" s="13">
        <f>Fuels!O4</f>
        <v>27811</v>
      </c>
      <c r="P36" s="13">
        <f>Fuels!P4</f>
        <v>29055</v>
      </c>
      <c r="Q36" s="13">
        <f>Fuels!Q4</f>
        <v>42243</v>
      </c>
      <c r="R36" s="13">
        <f>Fuels!R4</f>
        <v>45928</v>
      </c>
      <c r="S36" s="13">
        <f>Fuels!S4</f>
        <v>57543</v>
      </c>
      <c r="T36" s="13">
        <f>Fuels!T4</f>
        <v>91208</v>
      </c>
      <c r="U36" s="13">
        <f>Fuels!U4</f>
        <v>103605</v>
      </c>
      <c r="V36" s="13">
        <f>Fuels!V4</f>
        <v>103035</v>
      </c>
      <c r="W36" s="13">
        <f>Fuels!W4</f>
        <v>130101</v>
      </c>
      <c r="X36" s="13">
        <f>Fuels!X4</f>
        <v>126436</v>
      </c>
      <c r="Y36" s="13">
        <f>Fuels!Y4</f>
        <v>105212</v>
      </c>
      <c r="Z36" s="13">
        <f>Fuels!Z4</f>
        <v>105685</v>
      </c>
      <c r="AA36" s="13">
        <f>Fuels!AA4</f>
        <v>101510</v>
      </c>
      <c r="AB36" s="13">
        <f>Fuels!AB4</f>
        <v>139921</v>
      </c>
      <c r="AC36" s="13">
        <f>Fuels!AC4</f>
        <v>165589</v>
      </c>
      <c r="AD36" s="13">
        <f>Fuels!AD4</f>
        <v>166925</v>
      </c>
      <c r="AE36" s="13">
        <f>Fuels!AE4</f>
        <v>161892</v>
      </c>
      <c r="AF36" s="13">
        <f>Fuels!AF4</f>
        <v>152281</v>
      </c>
      <c r="AG36" s="13">
        <f>Fuels!AG4</f>
        <v>179106</v>
      </c>
      <c r="AH36" s="13">
        <f>Fuels!AH4</f>
        <v>186051</v>
      </c>
      <c r="AI36" s="13">
        <f>Fuels!AI4</f>
        <v>156767</v>
      </c>
    </row>
    <row r="37" spans="1:35" x14ac:dyDescent="0.25">
      <c r="A37" s="7" t="s">
        <v>10</v>
      </c>
      <c r="C37" s="13">
        <f>Fuels!C5</f>
        <v>2212</v>
      </c>
      <c r="D37" s="13">
        <f>Fuels!D5</f>
        <v>3069</v>
      </c>
      <c r="E37" s="13">
        <f>Fuels!E5</f>
        <v>4960</v>
      </c>
      <c r="F37" s="13">
        <f>Fuels!F5</f>
        <v>4474</v>
      </c>
      <c r="G37" s="13">
        <f>Fuels!G5</f>
        <v>4367</v>
      </c>
      <c r="H37" s="13">
        <f>Fuels!H5</f>
        <v>4221</v>
      </c>
      <c r="I37" s="13">
        <f>Fuels!I5</f>
        <v>3577</v>
      </c>
      <c r="J37" s="13">
        <f>Fuels!J5</f>
        <v>2680</v>
      </c>
      <c r="K37" s="13">
        <f>Fuels!K5</f>
        <v>4240</v>
      </c>
      <c r="L37" s="13">
        <f>Fuels!L5</f>
        <v>5127</v>
      </c>
      <c r="M37" s="13">
        <f>Fuels!M5</f>
        <v>22948</v>
      </c>
      <c r="N37" s="13">
        <f>Fuels!N5</f>
        <v>9044</v>
      </c>
      <c r="O37" s="13">
        <f>Fuels!O5</f>
        <v>13893</v>
      </c>
      <c r="P37" s="13">
        <f>Fuels!P5</f>
        <v>8777</v>
      </c>
      <c r="Q37" s="13">
        <f>Fuels!Q5</f>
        <v>30237</v>
      </c>
      <c r="R37" s="13">
        <f>Fuels!R5</f>
        <v>41302</v>
      </c>
      <c r="S37" s="13">
        <f>Fuels!S5</f>
        <v>38445</v>
      </c>
      <c r="T37" s="13">
        <f>Fuels!T5</f>
        <v>52559</v>
      </c>
      <c r="U37" s="13">
        <f>Fuels!U5</f>
        <v>61645</v>
      </c>
      <c r="V37" s="13">
        <f>Fuels!V5</f>
        <v>67573</v>
      </c>
      <c r="W37" s="13">
        <f>Fuels!W5</f>
        <v>56591</v>
      </c>
      <c r="X37" s="13">
        <f>Fuels!X5</f>
        <v>65100</v>
      </c>
      <c r="Y37" s="13">
        <f>Fuels!Y5</f>
        <v>48641</v>
      </c>
      <c r="Z37" s="13">
        <f>Fuels!Z5</f>
        <v>43923</v>
      </c>
      <c r="AA37" s="13">
        <f>Fuels!AA5</f>
        <v>35211</v>
      </c>
      <c r="AB37" s="13">
        <f>Fuels!AB5</f>
        <v>33576</v>
      </c>
      <c r="AC37" s="13">
        <f>Fuels!AC5</f>
        <v>19732</v>
      </c>
      <c r="AD37" s="13">
        <f>Fuels!AD5</f>
        <v>18521</v>
      </c>
      <c r="AE37" s="13">
        <f>Fuels!AE5</f>
        <v>17615</v>
      </c>
      <c r="AF37" s="13">
        <f>Fuels!AF5</f>
        <v>18214</v>
      </c>
      <c r="AG37" s="13">
        <f>Fuels!AG5</f>
        <v>18865</v>
      </c>
      <c r="AH37" s="13">
        <f>Fuels!AH5</f>
        <v>17264</v>
      </c>
      <c r="AI37" s="13">
        <f>Fuels!AI5</f>
        <v>25471</v>
      </c>
    </row>
    <row r="38" spans="1:35" x14ac:dyDescent="0.25">
      <c r="A38" s="7" t="s">
        <v>11</v>
      </c>
      <c r="C38" s="13">
        <f>Fuels!C6</f>
        <v>32732</v>
      </c>
      <c r="D38" s="13">
        <f>Fuels!D6</f>
        <v>34288</v>
      </c>
      <c r="E38" s="13">
        <f>Fuels!E6</f>
        <v>33231</v>
      </c>
      <c r="F38" s="13">
        <f>Fuels!F6</f>
        <v>32727</v>
      </c>
      <c r="G38" s="13">
        <f>Fuels!G6</f>
        <v>32327</v>
      </c>
      <c r="H38" s="13">
        <f>Fuels!H6</f>
        <v>33371</v>
      </c>
      <c r="I38" s="13">
        <f>Fuels!I6</f>
        <v>39529</v>
      </c>
      <c r="J38" s="13">
        <f>Fuels!J6</f>
        <v>38669</v>
      </c>
      <c r="K38" s="13">
        <f>Fuels!K6</f>
        <v>44095</v>
      </c>
      <c r="L38" s="13">
        <f>Fuels!L6</f>
        <v>45023</v>
      </c>
      <c r="M38" s="13">
        <f>Fuels!M6</f>
        <v>40879</v>
      </c>
      <c r="N38" s="13">
        <f>Fuels!N6</f>
        <v>41510</v>
      </c>
      <c r="O38" s="13">
        <f>Fuels!O6</f>
        <v>46209</v>
      </c>
      <c r="P38" s="13">
        <f>Fuels!P6</f>
        <v>57273</v>
      </c>
      <c r="Q38" s="13">
        <f>Fuels!Q6</f>
        <v>53864</v>
      </c>
      <c r="R38" s="13">
        <f>Fuels!R6</f>
        <v>53377</v>
      </c>
      <c r="S38" s="13">
        <f>Fuels!S6</f>
        <v>49887</v>
      </c>
      <c r="T38" s="13">
        <f>Fuels!T6</f>
        <v>42914</v>
      </c>
      <c r="U38" s="13">
        <f>Fuels!U6</f>
        <v>46050</v>
      </c>
      <c r="V38" s="13">
        <f>Fuels!V6</f>
        <v>45005</v>
      </c>
      <c r="W38" s="13">
        <f>Fuels!W6</f>
        <v>41809</v>
      </c>
      <c r="X38" s="13">
        <f>Fuels!X6</f>
        <v>44791</v>
      </c>
      <c r="Y38" s="13">
        <f>Fuels!Y6</f>
        <v>39405</v>
      </c>
      <c r="Z38" s="13">
        <f>Fuels!Z6</f>
        <v>37236</v>
      </c>
      <c r="AA38" s="13">
        <f>Fuels!AA6</f>
        <v>15988</v>
      </c>
      <c r="AB38" s="13">
        <f>Fuels!AB6</f>
        <v>14314</v>
      </c>
      <c r="AC38" s="13">
        <f>Fuels!AC6</f>
        <v>13956</v>
      </c>
      <c r="AD38" s="13">
        <f>Fuels!AD6</f>
        <v>14063</v>
      </c>
      <c r="AE38" s="13">
        <f>Fuels!AE6</f>
        <v>15251</v>
      </c>
      <c r="AF38" s="13">
        <f>Fuels!AF6</f>
        <v>16921</v>
      </c>
      <c r="AG38" s="13">
        <f>Fuels!AG6</f>
        <v>14880</v>
      </c>
      <c r="AH38" s="13">
        <f>Fuels!AH6</f>
        <v>11569</v>
      </c>
      <c r="AI38" s="13">
        <f>Fuels!AI6</f>
        <v>9101</v>
      </c>
    </row>
    <row r="39" spans="1:35" x14ac:dyDescent="0.25">
      <c r="A39" s="7" t="s">
        <v>12</v>
      </c>
      <c r="C39" s="13">
        <f>Fuels!C7</f>
        <v>7202</v>
      </c>
      <c r="D39" s="13">
        <f>Fuels!D7</f>
        <v>7881</v>
      </c>
      <c r="E39" s="13">
        <f>Fuels!E7</f>
        <v>8212</v>
      </c>
      <c r="F39" s="13">
        <f>Fuels!F7</f>
        <v>8117</v>
      </c>
      <c r="G39" s="13">
        <f>Fuels!G7</f>
        <v>7899</v>
      </c>
      <c r="H39" s="13">
        <f>Fuels!H7</f>
        <v>9787</v>
      </c>
      <c r="I39" s="13">
        <f>Fuels!I7</f>
        <v>10413</v>
      </c>
      <c r="J39" s="13">
        <f>Fuels!J7</f>
        <v>11175</v>
      </c>
      <c r="K39" s="13">
        <f>Fuels!K7</f>
        <v>15151</v>
      </c>
      <c r="L39" s="13">
        <f>Fuels!L7</f>
        <v>13029</v>
      </c>
      <c r="M39" s="13">
        <f>Fuels!M7</f>
        <v>9955</v>
      </c>
      <c r="N39" s="13">
        <f>Fuels!N7</f>
        <v>12306</v>
      </c>
      <c r="O39" s="13">
        <f>Fuels!O7</f>
        <v>11495</v>
      </c>
      <c r="P39" s="13">
        <f>Fuels!P7</f>
        <v>13162</v>
      </c>
      <c r="Q39" s="13">
        <f>Fuels!Q7</f>
        <v>7022</v>
      </c>
      <c r="R39" s="13">
        <f>Fuels!R7</f>
        <v>4963</v>
      </c>
      <c r="S39" s="13">
        <f>Fuels!S7</f>
        <v>9872</v>
      </c>
      <c r="T39" s="13">
        <f>Fuels!T7</f>
        <v>7884</v>
      </c>
      <c r="U39" s="13">
        <f>Fuels!U7</f>
        <v>3688</v>
      </c>
      <c r="V39" s="13">
        <f>Fuels!V7</f>
        <v>806</v>
      </c>
      <c r="W39" s="13">
        <f>Fuels!W7</f>
        <v>1980</v>
      </c>
      <c r="X39" s="13">
        <f>Fuels!X7</f>
        <v>1973</v>
      </c>
      <c r="Y39" s="13">
        <f>Fuels!Y7</f>
        <v>1720</v>
      </c>
      <c r="Z39" s="13">
        <f>Fuels!Z7</f>
        <v>1836</v>
      </c>
      <c r="AA39" s="13">
        <f>Fuels!AA7</f>
        <v>43</v>
      </c>
      <c r="AB39" s="13">
        <f>Fuels!AB7</f>
        <v>9</v>
      </c>
      <c r="AC39" s="13">
        <f>Fuels!AC7</f>
        <v>49</v>
      </c>
      <c r="AD39" s="13">
        <f>Fuels!AD7</f>
        <v>72</v>
      </c>
      <c r="AE39" s="13">
        <f>Fuels!AE7</f>
        <v>41</v>
      </c>
      <c r="AF39" s="13">
        <f>Fuels!AF7</f>
        <v>43</v>
      </c>
      <c r="AG39" s="13">
        <f>Fuels!AG7</f>
        <v>36</v>
      </c>
      <c r="AH39" s="13">
        <f>Fuels!AH7</f>
        <v>49</v>
      </c>
      <c r="AI39" s="13">
        <f>Fuels!AI7</f>
        <v>0</v>
      </c>
    </row>
    <row r="40" spans="1:35" x14ac:dyDescent="0.25">
      <c r="A40" s="7" t="s">
        <v>13</v>
      </c>
      <c r="C40" s="13">
        <f>Fuels!C8</f>
        <v>0</v>
      </c>
      <c r="D40" s="13">
        <f>Fuels!D8</f>
        <v>0</v>
      </c>
      <c r="E40" s="13">
        <f>Fuels!E8</f>
        <v>0</v>
      </c>
      <c r="F40" s="13">
        <f>Fuels!F8</f>
        <v>0</v>
      </c>
      <c r="G40" s="13">
        <f>Fuels!G8</f>
        <v>0</v>
      </c>
      <c r="H40" s="13">
        <f>Fuels!H8</f>
        <v>0</v>
      </c>
      <c r="I40" s="13">
        <f>Fuels!I8</f>
        <v>0</v>
      </c>
      <c r="J40" s="13">
        <f>Fuels!J8</f>
        <v>0</v>
      </c>
      <c r="K40" s="13">
        <f>Fuels!K8</f>
        <v>0</v>
      </c>
      <c r="L40" s="13">
        <f>Fuels!L8</f>
        <v>0</v>
      </c>
      <c r="M40" s="13">
        <f>Fuels!M8</f>
        <v>0</v>
      </c>
      <c r="N40" s="13">
        <f>Fuels!N8</f>
        <v>0</v>
      </c>
      <c r="O40" s="13">
        <f>Fuels!O8</f>
        <v>0</v>
      </c>
      <c r="P40" s="13">
        <f>Fuels!P8</f>
        <v>0</v>
      </c>
      <c r="Q40" s="13">
        <f>Fuels!Q8</f>
        <v>0</v>
      </c>
      <c r="R40" s="13">
        <f>Fuels!R8</f>
        <v>0</v>
      </c>
      <c r="S40" s="13">
        <f>Fuels!S8</f>
        <v>0</v>
      </c>
      <c r="T40" s="13">
        <f>Fuels!T8</f>
        <v>0</v>
      </c>
      <c r="U40" s="13">
        <f>Fuels!U8</f>
        <v>50</v>
      </c>
      <c r="V40" s="13">
        <f>Fuels!V8</f>
        <v>24</v>
      </c>
      <c r="W40" s="13">
        <f>Fuels!W8</f>
        <v>33</v>
      </c>
      <c r="X40" s="13">
        <f>Fuels!X8</f>
        <v>28</v>
      </c>
      <c r="Y40" s="13">
        <f>Fuels!Y8</f>
        <v>1</v>
      </c>
      <c r="Z40" s="13">
        <f>Fuels!Z8</f>
        <v>2</v>
      </c>
      <c r="AA40" s="13">
        <f>Fuels!AA8</f>
        <v>562</v>
      </c>
      <c r="AB40" s="13">
        <f>Fuels!AB8</f>
        <v>820</v>
      </c>
      <c r="AC40" s="13">
        <f>Fuels!AC8</f>
        <v>970</v>
      </c>
      <c r="AD40" s="13">
        <f>Fuels!AD8</f>
        <v>1084</v>
      </c>
      <c r="AE40" s="13">
        <f>Fuels!AE8</f>
        <v>1408</v>
      </c>
      <c r="AF40" s="13">
        <f>Fuels!AF8</f>
        <v>1664</v>
      </c>
      <c r="AG40" s="13">
        <f>Fuels!AG8</f>
        <v>1779</v>
      </c>
      <c r="AH40" s="13">
        <f>Fuels!AH8</f>
        <v>2133</v>
      </c>
      <c r="AI40" s="13">
        <f>Fuels!AI8</f>
        <v>2535</v>
      </c>
    </row>
    <row r="41" spans="1:35" x14ac:dyDescent="0.25">
      <c r="A41" s="7" t="s">
        <v>14</v>
      </c>
      <c r="C41" s="13">
        <f>Fuels!C9</f>
        <v>459</v>
      </c>
      <c r="D41" s="13">
        <f>Fuels!D9</f>
        <v>1293</v>
      </c>
      <c r="E41" s="13">
        <f>Fuels!E9</f>
        <v>2455</v>
      </c>
      <c r="F41" s="13">
        <f>Fuels!F9</f>
        <v>3536</v>
      </c>
      <c r="G41" s="13">
        <f>Fuels!G9</f>
        <v>4519</v>
      </c>
      <c r="H41" s="13">
        <f>Fuels!H9</f>
        <v>5560</v>
      </c>
      <c r="I41" s="13">
        <f>Fuels!I9</f>
        <v>7294</v>
      </c>
      <c r="J41" s="13">
        <f>Fuels!J9</f>
        <v>9611</v>
      </c>
      <c r="K41" s="13">
        <f>Fuels!K9</f>
        <v>15051</v>
      </c>
      <c r="L41" s="13">
        <f>Fuels!L9</f>
        <v>19516</v>
      </c>
      <c r="M41" s="13">
        <f>Fuels!M9</f>
        <v>25039</v>
      </c>
      <c r="N41" s="13">
        <f>Fuels!N9</f>
        <v>34347</v>
      </c>
      <c r="O41" s="13">
        <f>Fuels!O9</f>
        <v>41753</v>
      </c>
      <c r="P41" s="13">
        <f>Fuels!P9</f>
        <v>51092</v>
      </c>
      <c r="Q41" s="13">
        <f>Fuels!Q9</f>
        <v>59366</v>
      </c>
      <c r="R41" s="13">
        <f>Fuels!R9</f>
        <v>69119</v>
      </c>
      <c r="S41" s="13">
        <f>Fuels!S9</f>
        <v>73708</v>
      </c>
      <c r="T41" s="13">
        <f>Fuels!T9</f>
        <v>78072</v>
      </c>
      <c r="U41" s="13">
        <f>Fuels!U9</f>
        <v>91036</v>
      </c>
      <c r="V41" s="13">
        <f>Fuels!V9</f>
        <v>94924</v>
      </c>
      <c r="W41" s="13">
        <f>Fuels!W9</f>
        <v>125196</v>
      </c>
      <c r="X41" s="13">
        <f>Fuels!X9</f>
        <v>132740</v>
      </c>
      <c r="Y41" s="13">
        <f>Fuels!Y9</f>
        <v>142262</v>
      </c>
      <c r="Z41" s="13">
        <f>Fuels!Z9</f>
        <v>165961</v>
      </c>
      <c r="AA41" s="13">
        <f>Fuels!AA9</f>
        <v>189804</v>
      </c>
      <c r="AB41" s="13">
        <f>Fuels!AB9</f>
        <v>191886</v>
      </c>
      <c r="AC41" s="13">
        <f>Fuels!AC9</f>
        <v>203316</v>
      </c>
      <c r="AD41" s="13">
        <f>Fuels!AD9</f>
        <v>218653</v>
      </c>
      <c r="AE41" s="13">
        <f>Fuels!AE9</f>
        <v>264900</v>
      </c>
      <c r="AF41" s="13">
        <f>Fuels!AF9</f>
        <v>295384</v>
      </c>
      <c r="AG41" s="13">
        <f>Fuels!AG9</f>
        <v>340879</v>
      </c>
      <c r="AH41" s="13">
        <f>Fuels!AH9</f>
        <v>374157</v>
      </c>
      <c r="AI41" s="13">
        <f>Fuels!AI9</f>
        <v>462269</v>
      </c>
    </row>
    <row r="42" spans="1:35" x14ac:dyDescent="0.25">
      <c r="A42" s="7" t="s">
        <v>15</v>
      </c>
      <c r="C42" s="13">
        <f>Fuels!C10</f>
        <v>0</v>
      </c>
      <c r="D42" s="13">
        <f>Fuels!D10</f>
        <v>0</v>
      </c>
      <c r="E42" s="13">
        <f>Fuels!E10</f>
        <v>0</v>
      </c>
      <c r="F42" s="13">
        <f>Fuels!F10</f>
        <v>0</v>
      </c>
      <c r="G42" s="13">
        <f>Fuels!G10</f>
        <v>0</v>
      </c>
      <c r="H42" s="13">
        <f>Fuels!H10</f>
        <v>0</v>
      </c>
      <c r="I42" s="13">
        <f>Fuels!I10</f>
        <v>0</v>
      </c>
      <c r="J42" s="13">
        <f>Fuels!J10</f>
        <v>0</v>
      </c>
      <c r="K42" s="13">
        <f>Fuels!K10</f>
        <v>0</v>
      </c>
      <c r="L42" s="13">
        <f>Fuels!L10</f>
        <v>0</v>
      </c>
      <c r="M42" s="13">
        <f>Fuels!M10</f>
        <v>0</v>
      </c>
      <c r="N42" s="13">
        <f>Fuels!N10</f>
        <v>0</v>
      </c>
      <c r="O42" s="13">
        <f>Fuels!O10</f>
        <v>0</v>
      </c>
      <c r="P42" s="13">
        <f>Fuels!P10</f>
        <v>0</v>
      </c>
      <c r="Q42" s="13">
        <f>Fuels!Q10</f>
        <v>0</v>
      </c>
      <c r="R42" s="13">
        <f>Fuels!R10</f>
        <v>0</v>
      </c>
      <c r="S42" s="13">
        <f>Fuels!S10</f>
        <v>0</v>
      </c>
      <c r="T42" s="13">
        <f>Fuels!T10</f>
        <v>0</v>
      </c>
      <c r="U42" s="13">
        <f>Fuels!U10</f>
        <v>0</v>
      </c>
      <c r="V42" s="13">
        <f>Fuels!V10</f>
        <v>0</v>
      </c>
      <c r="W42" s="13">
        <f>Fuels!W10</f>
        <v>81268</v>
      </c>
      <c r="X42" s="13">
        <f>Fuels!X10</f>
        <v>83409</v>
      </c>
      <c r="Y42" s="13">
        <f>Fuels!Y10</f>
        <v>83378</v>
      </c>
      <c r="Z42" s="13">
        <f>Fuels!Z10</f>
        <v>91360</v>
      </c>
      <c r="AA42" s="13">
        <f>Fuels!AA10</f>
        <v>101841</v>
      </c>
      <c r="AB42" s="13">
        <f>Fuels!AB10</f>
        <v>103124</v>
      </c>
      <c r="AC42" s="13">
        <f>Fuels!AC10</f>
        <v>100069</v>
      </c>
      <c r="AD42" s="13">
        <f>Fuels!AD10</f>
        <v>105407</v>
      </c>
      <c r="AE42" s="13">
        <f>Fuels!AE10</f>
        <v>99974</v>
      </c>
      <c r="AF42" s="13">
        <f>Fuels!AF10</f>
        <v>101150</v>
      </c>
      <c r="AG42" s="13">
        <f>Fuels!AG10</f>
        <v>103765</v>
      </c>
      <c r="AH42" s="13">
        <f>Fuels!AH10</f>
        <v>105326</v>
      </c>
      <c r="AI42" s="13">
        <f>Fuels!AI10</f>
        <v>140314</v>
      </c>
    </row>
    <row r="43" spans="1:35" x14ac:dyDescent="0.25">
      <c r="A43" s="7" t="s">
        <v>16</v>
      </c>
      <c r="C43" s="13">
        <f>Fuels!C11</f>
        <v>7906</v>
      </c>
      <c r="D43" s="13">
        <f>Fuels!D11</f>
        <v>8418</v>
      </c>
      <c r="E43" s="13">
        <f>Fuels!E11</f>
        <v>9811</v>
      </c>
      <c r="F43" s="13">
        <f>Fuels!F11</f>
        <v>13731</v>
      </c>
      <c r="G43" s="13">
        <f>Fuels!G11</f>
        <v>21866</v>
      </c>
      <c r="H43" s="13">
        <f>Fuels!H11</f>
        <v>26979</v>
      </c>
      <c r="I43" s="13">
        <f>Fuels!I11</f>
        <v>73093</v>
      </c>
      <c r="J43" s="13">
        <f>Fuels!J11</f>
        <v>27272</v>
      </c>
      <c r="K43" s="13">
        <f>Fuels!K11</f>
        <v>35798</v>
      </c>
      <c r="L43" s="13">
        <f>Fuels!L11</f>
        <v>29417</v>
      </c>
      <c r="M43" s="13">
        <f>Fuels!M11</f>
        <v>85863</v>
      </c>
      <c r="N43" s="13">
        <f>Fuels!N11</f>
        <v>77295</v>
      </c>
      <c r="O43" s="13">
        <f>Fuels!O11</f>
        <v>58744</v>
      </c>
      <c r="P43" s="13">
        <f>Fuels!P11</f>
        <v>137283</v>
      </c>
      <c r="Q43" s="13">
        <f>Fuels!Q11</f>
        <v>104399</v>
      </c>
      <c r="R43" s="13">
        <f>Fuels!R11</f>
        <v>102682</v>
      </c>
      <c r="S43" s="13">
        <f>Fuels!S11</f>
        <v>80957</v>
      </c>
      <c r="T43" s="13">
        <f>Fuels!T11</f>
        <v>92347</v>
      </c>
      <c r="U43" s="13">
        <f>Fuels!U11</f>
        <v>117527</v>
      </c>
      <c r="V43" s="13">
        <f>Fuels!V11</f>
        <v>186723</v>
      </c>
      <c r="W43" s="13">
        <f>Fuels!W11</f>
        <v>167014</v>
      </c>
      <c r="X43" s="13">
        <f>Fuels!X11</f>
        <v>186597</v>
      </c>
      <c r="Y43" s="13">
        <f>Fuels!Y11</f>
        <v>212143</v>
      </c>
      <c r="Z43" s="13">
        <f>Fuels!Z11</f>
        <v>180820</v>
      </c>
      <c r="AA43" s="13">
        <f>Fuels!AA11</f>
        <v>36723</v>
      </c>
      <c r="AB43" s="13">
        <f>Fuels!AB11</f>
        <v>118594</v>
      </c>
      <c r="AC43" s="13">
        <f>Fuels!AC11</f>
        <v>190455</v>
      </c>
      <c r="AD43" s="13">
        <f>Fuels!AD11</f>
        <v>196673</v>
      </c>
      <c r="AE43" s="13">
        <f>Fuels!AE11</f>
        <v>76501</v>
      </c>
      <c r="AF43" s="13">
        <f>Fuels!AF11</f>
        <v>74107</v>
      </c>
      <c r="AG43" s="13">
        <f>Fuels!AG11</f>
        <v>205024</v>
      </c>
      <c r="AH43" s="13">
        <f>Fuels!AH11</f>
        <v>297218</v>
      </c>
      <c r="AI43" s="13">
        <f>Fuels!AI11</f>
        <v>276908</v>
      </c>
    </row>
    <row r="44" spans="1:35" x14ac:dyDescent="0.25">
      <c r="A44" s="7" t="s">
        <v>17</v>
      </c>
      <c r="C44" s="13">
        <f>Fuels!C12</f>
        <v>12874</v>
      </c>
      <c r="D44" s="13">
        <f>Fuels!D12</f>
        <v>12778</v>
      </c>
      <c r="E44" s="13">
        <f>Fuels!E12</f>
        <v>31617</v>
      </c>
      <c r="F44" s="13">
        <f>Fuels!F12</f>
        <v>34976</v>
      </c>
      <c r="G44" s="13">
        <f>Fuels!G12</f>
        <v>9447</v>
      </c>
      <c r="H44" s="13">
        <f>Fuels!H12</f>
        <v>12596</v>
      </c>
      <c r="I44" s="13">
        <f>Fuels!I12</f>
        <v>72356</v>
      </c>
      <c r="J44" s="13">
        <f>Fuels!J12</f>
        <v>74463</v>
      </c>
      <c r="K44" s="13">
        <f>Fuels!K12</f>
        <v>85589</v>
      </c>
      <c r="L44" s="13">
        <f>Fuels!L12</f>
        <v>48437</v>
      </c>
      <c r="M44" s="13">
        <f>Fuels!M12</f>
        <v>132135</v>
      </c>
      <c r="N44" s="13">
        <f>Fuels!N12</f>
        <v>29506</v>
      </c>
      <c r="O44" s="13">
        <f>Fuels!O12</f>
        <v>22168</v>
      </c>
      <c r="P44" s="13">
        <f>Fuels!P12</f>
        <v>18960</v>
      </c>
      <c r="Q44" s="13">
        <f>Fuels!Q12</f>
        <v>20559</v>
      </c>
      <c r="R44" s="13">
        <f>Fuels!R12</f>
        <v>21845</v>
      </c>
      <c r="S44" s="13">
        <f>Fuels!S12</f>
        <v>3513</v>
      </c>
      <c r="T44" s="13">
        <f>Fuels!T12</f>
        <v>871</v>
      </c>
      <c r="U44" s="13">
        <f>Fuels!U12</f>
        <v>3247</v>
      </c>
      <c r="V44" s="13">
        <f>Fuels!V12</f>
        <v>32697</v>
      </c>
      <c r="W44" s="13">
        <f>Fuels!W12</f>
        <v>506443</v>
      </c>
      <c r="X44" s="13">
        <f>Fuels!X12</f>
        <v>549405</v>
      </c>
      <c r="Y44" s="13">
        <f>Fuels!Y12</f>
        <v>605984</v>
      </c>
      <c r="Z44" s="13">
        <f>Fuels!Z12</f>
        <v>661971</v>
      </c>
      <c r="AA44" s="13">
        <f>Fuels!AA12</f>
        <v>686105</v>
      </c>
      <c r="AB44" s="13">
        <f>Fuels!AB12</f>
        <v>676898</v>
      </c>
      <c r="AC44" s="13">
        <f>Fuels!AC12</f>
        <v>715573</v>
      </c>
      <c r="AD44" s="13">
        <f>Fuels!AD12</f>
        <v>686454</v>
      </c>
      <c r="AE44" s="13">
        <f>Fuels!AE12</f>
        <v>685379</v>
      </c>
      <c r="AF44" s="13">
        <f>Fuels!AF12</f>
        <v>691622</v>
      </c>
      <c r="AG44" s="13">
        <f>Fuels!AG12</f>
        <v>733373</v>
      </c>
      <c r="AH44" s="13">
        <f>Fuels!AH12</f>
        <v>649093</v>
      </c>
      <c r="AI44" s="13">
        <f>Fuels!AI12</f>
        <v>661977</v>
      </c>
    </row>
    <row r="45" spans="1:35" x14ac:dyDescent="0.25">
      <c r="A45" s="7" t="s">
        <v>18</v>
      </c>
      <c r="C45" s="13">
        <f>Fuels!C13</f>
        <v>197133</v>
      </c>
      <c r="D45" s="13">
        <f>Fuels!D13</f>
        <v>231354</v>
      </c>
      <c r="E45" s="13">
        <f>Fuels!E13</f>
        <v>240761</v>
      </c>
      <c r="F45" s="13">
        <f>Fuels!F13</f>
        <v>222194</v>
      </c>
      <c r="G45" s="13">
        <f>Fuels!G13</f>
        <v>229956</v>
      </c>
      <c r="H45" s="13">
        <f>Fuels!H13</f>
        <v>225040</v>
      </c>
      <c r="I45" s="13">
        <f>Fuels!I13</f>
        <v>213010</v>
      </c>
      <c r="J45" s="13">
        <f>Fuels!J13</f>
        <v>233016</v>
      </c>
      <c r="K45" s="13">
        <f>Fuels!K13</f>
        <v>324957</v>
      </c>
      <c r="L45" s="13">
        <f>Fuels!L13</f>
        <v>361779</v>
      </c>
      <c r="M45" s="13">
        <f>Fuels!M13</f>
        <v>368904</v>
      </c>
      <c r="N45" s="13">
        <f>Fuels!N13</f>
        <v>404198</v>
      </c>
      <c r="O45" s="13">
        <f>Fuels!O13</f>
        <v>378326</v>
      </c>
      <c r="P45" s="13">
        <f>Fuels!P13</f>
        <v>395089</v>
      </c>
      <c r="Q45" s="13">
        <f>Fuels!Q13</f>
        <v>403475</v>
      </c>
      <c r="R45" s="13">
        <f>Fuels!R13</f>
        <v>367353</v>
      </c>
      <c r="S45" s="13">
        <f>Fuels!S13</f>
        <v>388739</v>
      </c>
      <c r="T45" s="13">
        <f>Fuels!T13</f>
        <v>411324</v>
      </c>
      <c r="U45" s="13">
        <f>Fuels!U13</f>
        <v>417745</v>
      </c>
      <c r="V45" s="13">
        <f>Fuels!V13</f>
        <v>389064</v>
      </c>
      <c r="W45" s="13">
        <f>Fuels!W13</f>
        <v>162893</v>
      </c>
      <c r="X45" s="13">
        <f>Fuels!X13</f>
        <v>121166</v>
      </c>
      <c r="Y45" s="13">
        <f>Fuels!Y13</f>
        <v>101623</v>
      </c>
      <c r="Z45" s="13">
        <f>Fuels!Z13</f>
        <v>63048</v>
      </c>
      <c r="AA45" s="13">
        <f>Fuels!AA13</f>
        <v>60211</v>
      </c>
      <c r="AB45" s="13">
        <f>Fuels!AB13</f>
        <v>61458</v>
      </c>
      <c r="AC45" s="13">
        <f>Fuels!AC13</f>
        <v>25573</v>
      </c>
      <c r="AD45" s="13">
        <f>Fuels!AD13</f>
        <v>33507</v>
      </c>
      <c r="AE45" s="13">
        <f>Fuels!AE13</f>
        <v>14456</v>
      </c>
      <c r="AF45" s="13">
        <f>Fuels!AF13</f>
        <v>10213</v>
      </c>
      <c r="AG45" s="13">
        <f>Fuels!AG13</f>
        <v>11544</v>
      </c>
      <c r="AH45" s="13">
        <f>Fuels!AH13</f>
        <v>10454</v>
      </c>
      <c r="AI45" s="13">
        <f>Fuels!AI13</f>
        <v>7323</v>
      </c>
    </row>
    <row r="46" spans="1:35" x14ac:dyDescent="0.25">
      <c r="A46" s="7" t="s">
        <v>19</v>
      </c>
      <c r="C46" s="13">
        <f>Fuels!C14</f>
        <v>12300</v>
      </c>
      <c r="D46" s="13">
        <f>Fuels!D14</f>
        <v>21555</v>
      </c>
      <c r="E46" s="13">
        <f>Fuels!E14</f>
        <v>22424</v>
      </c>
      <c r="F46" s="13">
        <f>Fuels!F14</f>
        <v>27988</v>
      </c>
      <c r="G46" s="13">
        <f>Fuels!G14</f>
        <v>35382</v>
      </c>
      <c r="H46" s="13">
        <f>Fuels!H14</f>
        <v>41919</v>
      </c>
      <c r="I46" s="13">
        <f>Fuels!I14</f>
        <v>34052</v>
      </c>
      <c r="J46" s="13">
        <f>Fuels!J14</f>
        <v>37994</v>
      </c>
      <c r="K46" s="13">
        <f>Fuels!K14</f>
        <v>47386</v>
      </c>
      <c r="L46" s="13">
        <f>Fuels!L14</f>
        <v>123072</v>
      </c>
      <c r="M46" s="13">
        <f>Fuels!M14</f>
        <v>130475</v>
      </c>
      <c r="N46" s="13">
        <f>Fuels!N14</f>
        <v>265737</v>
      </c>
      <c r="O46" s="13">
        <f>Fuels!O14</f>
        <v>169218</v>
      </c>
      <c r="P46" s="13">
        <f>Fuels!P14</f>
        <v>183308</v>
      </c>
      <c r="Q46" s="13">
        <f>Fuels!Q14</f>
        <v>154934</v>
      </c>
      <c r="R46" s="13">
        <f>Fuels!R14</f>
        <v>210540</v>
      </c>
      <c r="S46" s="13">
        <f>Fuels!S14</f>
        <v>195615</v>
      </c>
      <c r="T46" s="13">
        <f>Fuels!T14</f>
        <v>287973</v>
      </c>
      <c r="U46" s="13">
        <f>Fuels!U14</f>
        <v>364501</v>
      </c>
      <c r="V46" s="13">
        <f>Fuels!V14</f>
        <v>365821</v>
      </c>
      <c r="W46" s="13">
        <f>Fuels!W14</f>
        <v>322607</v>
      </c>
      <c r="X46" s="13">
        <f>Fuels!X14</f>
        <v>392318</v>
      </c>
      <c r="Y46" s="13">
        <f>Fuels!Y14</f>
        <v>470922</v>
      </c>
      <c r="Z46" s="13">
        <f>Fuels!Z14</f>
        <v>550936</v>
      </c>
      <c r="AA46" s="13">
        <f>Fuels!AA14</f>
        <v>306640</v>
      </c>
      <c r="AB46" s="13">
        <f>Fuels!AB14</f>
        <v>321909</v>
      </c>
      <c r="AC46" s="13">
        <f>Fuels!AC14</f>
        <v>393587</v>
      </c>
      <c r="AD46" s="13">
        <f>Fuels!AD14</f>
        <v>359942</v>
      </c>
      <c r="AE46" s="13">
        <f>Fuels!AE14</f>
        <v>306337</v>
      </c>
      <c r="AF46" s="13">
        <f>Fuels!AF14</f>
        <v>357508</v>
      </c>
      <c r="AG46" s="13">
        <f>Fuels!AG14</f>
        <v>442007</v>
      </c>
      <c r="AH46" s="13">
        <f>Fuels!AH14</f>
        <v>501294</v>
      </c>
      <c r="AI46" s="13">
        <f>Fuels!AI14</f>
        <v>347140</v>
      </c>
    </row>
    <row r="47" spans="1:35" x14ac:dyDescent="0.25">
      <c r="A47" s="7" t="s">
        <v>20</v>
      </c>
      <c r="C47" s="13">
        <f>Fuels!C15</f>
        <v>3070</v>
      </c>
      <c r="D47" s="13">
        <f>Fuels!D15</f>
        <v>3368</v>
      </c>
      <c r="E47" s="13">
        <f>Fuels!E15</f>
        <v>4362</v>
      </c>
      <c r="F47" s="13">
        <f>Fuels!F15</f>
        <v>6220</v>
      </c>
      <c r="G47" s="13">
        <f>Fuels!G15</f>
        <v>6701</v>
      </c>
      <c r="H47" s="13">
        <f>Fuels!H15</f>
        <v>6804</v>
      </c>
      <c r="I47" s="13">
        <f>Fuels!I15</f>
        <v>7938</v>
      </c>
      <c r="J47" s="13">
        <f>Fuels!J15</f>
        <v>51216</v>
      </c>
      <c r="K47" s="13">
        <f>Fuels!K15</f>
        <v>64445</v>
      </c>
      <c r="L47" s="13">
        <f>Fuels!L15</f>
        <v>178293</v>
      </c>
      <c r="M47" s="13">
        <f>Fuels!M15</f>
        <v>288998</v>
      </c>
      <c r="N47" s="13">
        <f>Fuels!N15</f>
        <v>258193</v>
      </c>
      <c r="O47" s="13">
        <f>Fuels!O15</f>
        <v>192407</v>
      </c>
      <c r="P47" s="13">
        <f>Fuels!P15</f>
        <v>211004</v>
      </c>
      <c r="Q47" s="13">
        <f>Fuels!Q15</f>
        <v>260522</v>
      </c>
      <c r="R47" s="13">
        <f>Fuels!R15</f>
        <v>181046</v>
      </c>
      <c r="S47" s="13">
        <f>Fuels!S15</f>
        <v>204352</v>
      </c>
      <c r="T47" s="13">
        <f>Fuels!T15</f>
        <v>240167</v>
      </c>
      <c r="U47" s="13">
        <f>Fuels!U15</f>
        <v>298591</v>
      </c>
      <c r="V47" s="13">
        <f>Fuels!V15</f>
        <v>295061</v>
      </c>
      <c r="W47" s="13">
        <f>Fuels!W15</f>
        <v>274568</v>
      </c>
      <c r="X47" s="13">
        <f>Fuels!X15</f>
        <v>670559</v>
      </c>
      <c r="Y47" s="13">
        <f>Fuels!Y15</f>
        <v>577586</v>
      </c>
      <c r="Z47" s="13">
        <f>Fuels!Z15</f>
        <v>718504</v>
      </c>
      <c r="AA47" s="13">
        <f>Fuels!AA15</f>
        <v>610652</v>
      </c>
      <c r="AB47" s="13">
        <f>Fuels!AB15</f>
        <v>835625</v>
      </c>
      <c r="AC47" s="13">
        <f>Fuels!AC15</f>
        <v>844159</v>
      </c>
      <c r="AD47" s="13">
        <f>Fuels!AD15</f>
        <v>676294</v>
      </c>
      <c r="AE47" s="13">
        <f>Fuels!AE15</f>
        <v>822711</v>
      </c>
      <c r="AF47" s="13">
        <f>Fuels!AF15</f>
        <v>904125</v>
      </c>
      <c r="AG47" s="13">
        <f>Fuels!AG15</f>
        <v>684773</v>
      </c>
      <c r="AH47" s="13">
        <f>Fuels!AH15</f>
        <v>1073901</v>
      </c>
      <c r="AI47" s="13">
        <f>Fuels!AI15</f>
        <v>1194624</v>
      </c>
    </row>
    <row r="48" spans="1:35" s="31" customFormat="1" x14ac:dyDescent="0.25">
      <c r="A48" s="25" t="s">
        <v>187</v>
      </c>
      <c r="C48" s="13">
        <f>Fuels!C16</f>
        <v>0</v>
      </c>
      <c r="D48" s="13">
        <f>Fuels!D16</f>
        <v>0</v>
      </c>
      <c r="E48" s="13">
        <f>Fuels!E16</f>
        <v>0</v>
      </c>
      <c r="F48" s="13">
        <f>Fuels!F16</f>
        <v>0</v>
      </c>
      <c r="G48" s="13">
        <f>Fuels!G16</f>
        <v>0</v>
      </c>
      <c r="H48" s="13">
        <f>Fuels!H16</f>
        <v>0</v>
      </c>
      <c r="I48" s="13">
        <f>Fuels!I16</f>
        <v>0</v>
      </c>
      <c r="J48" s="13">
        <f>Fuels!J16</f>
        <v>0</v>
      </c>
      <c r="K48" s="13">
        <f>Fuels!K16</f>
        <v>0</v>
      </c>
      <c r="L48" s="13">
        <f>Fuels!L16</f>
        <v>0</v>
      </c>
      <c r="M48" s="13">
        <f>Fuels!M16</f>
        <v>0</v>
      </c>
      <c r="N48" s="13">
        <f>Fuels!N16</f>
        <v>0</v>
      </c>
      <c r="O48" s="13">
        <f>Fuels!O16</f>
        <v>0</v>
      </c>
      <c r="P48" s="13">
        <f>Fuels!P16</f>
        <v>0</v>
      </c>
      <c r="Q48" s="13">
        <f>Fuels!Q16</f>
        <v>0</v>
      </c>
      <c r="R48" s="13">
        <f>Fuels!R16</f>
        <v>0</v>
      </c>
      <c r="S48" s="13">
        <f>Fuels!S16</f>
        <v>0</v>
      </c>
      <c r="T48" s="13">
        <f>Fuels!T16</f>
        <v>0</v>
      </c>
      <c r="U48" s="13">
        <f>Fuels!U16</f>
        <v>0</v>
      </c>
      <c r="V48" s="13">
        <f>Fuels!V16</f>
        <v>0</v>
      </c>
      <c r="W48" s="13">
        <f>Fuels!W16</f>
        <v>0</v>
      </c>
      <c r="X48" s="13">
        <f>Fuels!X16</f>
        <v>0</v>
      </c>
      <c r="Y48" s="13">
        <f>Fuels!Y16</f>
        <v>0</v>
      </c>
      <c r="Z48" s="13">
        <f>Fuels!Z16</f>
        <v>0</v>
      </c>
      <c r="AA48" s="13">
        <f>Fuels!AA16</f>
        <v>0</v>
      </c>
      <c r="AB48" s="13">
        <f>Fuels!AB16</f>
        <v>0</v>
      </c>
      <c r="AC48" s="13">
        <f>Fuels!AC16</f>
        <v>0</v>
      </c>
      <c r="AD48" s="13">
        <f>Fuels!AD16</f>
        <v>0</v>
      </c>
      <c r="AE48" s="13">
        <f>Fuels!AE16</f>
        <v>0</v>
      </c>
      <c r="AF48" s="13">
        <f>Fuels!AF16</f>
        <v>0</v>
      </c>
      <c r="AG48" s="13">
        <f>Fuels!AG16</f>
        <v>0</v>
      </c>
      <c r="AH48" s="13">
        <f>Fuels!AH16</f>
        <v>1082</v>
      </c>
      <c r="AI48" s="13">
        <f>Fuels!AI16</f>
        <v>679</v>
      </c>
    </row>
    <row r="49" spans="1:35" s="35" customFormat="1" x14ac:dyDescent="0.25">
      <c r="A49" s="25" t="s">
        <v>196</v>
      </c>
      <c r="C49" s="13">
        <f>Fuels!C17</f>
        <v>0</v>
      </c>
      <c r="D49" s="13">
        <f>Fuels!D17</f>
        <v>0</v>
      </c>
      <c r="E49" s="13">
        <f>Fuels!E17</f>
        <v>0</v>
      </c>
      <c r="F49" s="13">
        <f>Fuels!F17</f>
        <v>0</v>
      </c>
      <c r="G49" s="13">
        <f>Fuels!G17</f>
        <v>0</v>
      </c>
      <c r="H49" s="13">
        <f>Fuels!H17</f>
        <v>0</v>
      </c>
      <c r="I49" s="13">
        <f>Fuels!I17</f>
        <v>0</v>
      </c>
      <c r="J49" s="13">
        <f>Fuels!J17</f>
        <v>0</v>
      </c>
      <c r="K49" s="13">
        <f>Fuels!K17</f>
        <v>0</v>
      </c>
      <c r="L49" s="13">
        <f>Fuels!L17</f>
        <v>0</v>
      </c>
      <c r="M49" s="13">
        <f>Fuels!M17</f>
        <v>0</v>
      </c>
      <c r="N49" s="13">
        <f>Fuels!N17</f>
        <v>0</v>
      </c>
      <c r="O49" s="13">
        <f>Fuels!O17</f>
        <v>0</v>
      </c>
      <c r="P49" s="13">
        <f>Fuels!P17</f>
        <v>0</v>
      </c>
      <c r="Q49" s="13">
        <f>Fuels!Q17</f>
        <v>0</v>
      </c>
      <c r="R49" s="13">
        <f>Fuels!R17</f>
        <v>0</v>
      </c>
      <c r="S49" s="13">
        <f>Fuels!S17</f>
        <v>0</v>
      </c>
      <c r="T49" s="13">
        <f>Fuels!T17</f>
        <v>0</v>
      </c>
      <c r="U49" s="13">
        <f>Fuels!U17</f>
        <v>0</v>
      </c>
      <c r="V49" s="13">
        <f>Fuels!V17</f>
        <v>0</v>
      </c>
      <c r="W49" s="13">
        <f>Fuels!W17</f>
        <v>0</v>
      </c>
      <c r="X49" s="13">
        <f>Fuels!X17</f>
        <v>0</v>
      </c>
      <c r="Y49" s="13">
        <f>Fuels!Y17</f>
        <v>0</v>
      </c>
      <c r="Z49" s="13">
        <f>Fuels!Z17</f>
        <v>0</v>
      </c>
      <c r="AA49" s="13">
        <f>Fuels!AA17</f>
        <v>0</v>
      </c>
      <c r="AB49" s="13">
        <f>Fuels!AB17</f>
        <v>0</v>
      </c>
      <c r="AC49" s="13">
        <f>Fuels!AC17</f>
        <v>0</v>
      </c>
      <c r="AD49" s="13">
        <f>Fuels!AD17</f>
        <v>0</v>
      </c>
      <c r="AE49" s="13">
        <f>Fuels!AE17</f>
        <v>0</v>
      </c>
      <c r="AF49" s="13">
        <f>Fuels!AF17</f>
        <v>0</v>
      </c>
      <c r="AG49" s="13">
        <f>Fuels!AG17</f>
        <v>0</v>
      </c>
      <c r="AH49" s="13">
        <f>Fuels!AH17</f>
        <v>0</v>
      </c>
      <c r="AI49" s="13">
        <f>Fuels!AI17</f>
        <v>387</v>
      </c>
    </row>
    <row r="50" spans="1:35" x14ac:dyDescent="0.25">
      <c r="A50" s="7" t="s">
        <v>76</v>
      </c>
      <c r="C50" s="13">
        <f>Fuels!C22</f>
        <v>0</v>
      </c>
      <c r="D50" s="13">
        <f>Fuels!D22</f>
        <v>0</v>
      </c>
      <c r="E50" s="13">
        <f>Fuels!E22</f>
        <v>0</v>
      </c>
      <c r="F50" s="13">
        <f>Fuels!F22</f>
        <v>0</v>
      </c>
      <c r="G50" s="13">
        <f>Fuels!G22</f>
        <v>0</v>
      </c>
      <c r="H50" s="13">
        <f>Fuels!H22</f>
        <v>0</v>
      </c>
      <c r="I50" s="13">
        <f>Fuels!I22</f>
        <v>0</v>
      </c>
      <c r="J50" s="13">
        <f>Fuels!J22</f>
        <v>0</v>
      </c>
      <c r="K50" s="13">
        <f>Fuels!K22</f>
        <v>0</v>
      </c>
      <c r="L50" s="13">
        <f>Fuels!L22</f>
        <v>0</v>
      </c>
      <c r="M50" s="13">
        <f>Fuels!M22</f>
        <v>0</v>
      </c>
      <c r="N50" s="13">
        <f>Fuels!N22</f>
        <v>0</v>
      </c>
      <c r="O50" s="13">
        <f>Fuels!O22</f>
        <v>0</v>
      </c>
      <c r="P50" s="13">
        <f>Fuels!P22</f>
        <v>0</v>
      </c>
      <c r="Q50" s="13">
        <f>Fuels!Q22</f>
        <v>0</v>
      </c>
      <c r="R50" s="13">
        <f>Fuels!R22</f>
        <v>0</v>
      </c>
      <c r="S50" s="13">
        <f>Fuels!S22</f>
        <v>0</v>
      </c>
      <c r="T50" s="13">
        <f>Fuels!T22</f>
        <v>0</v>
      </c>
      <c r="U50" s="13">
        <f>Fuels!U22</f>
        <v>0</v>
      </c>
      <c r="V50" s="13">
        <f>Fuels!V22</f>
        <v>0</v>
      </c>
      <c r="W50" s="13">
        <f>Fuels!W22</f>
        <v>0</v>
      </c>
      <c r="X50" s="13">
        <f>Fuels!X22</f>
        <v>0</v>
      </c>
      <c r="Y50" s="13">
        <f>Fuels!Y22</f>
        <v>845</v>
      </c>
      <c r="Z50" s="13">
        <f>Fuels!Z22</f>
        <v>586</v>
      </c>
      <c r="AA50" s="13">
        <f>Fuels!AA22</f>
        <v>532</v>
      </c>
      <c r="AB50" s="13">
        <f>Fuels!AB22</f>
        <v>862</v>
      </c>
      <c r="AC50" s="13">
        <f>Fuels!AC22</f>
        <v>813</v>
      </c>
      <c r="AD50" s="13">
        <f>Fuels!AD22</f>
        <v>624</v>
      </c>
      <c r="AE50" s="13">
        <f>Fuels!AE22</f>
        <v>600</v>
      </c>
      <c r="AF50" s="13">
        <f>Fuels!AF22</f>
        <v>863</v>
      </c>
      <c r="AG50" s="13">
        <f>Fuels!AG22</f>
        <v>900</v>
      </c>
      <c r="AH50" s="13">
        <f>Fuels!AH22</f>
        <v>622</v>
      </c>
      <c r="AI50" s="13">
        <f>Fuels!AI22</f>
        <v>625</v>
      </c>
    </row>
    <row r="51" spans="1:35" ht="25.5" x14ac:dyDescent="0.25">
      <c r="A51" s="7" t="str">
        <f>[2]Fuels!A19</f>
        <v>Low Complexity/Low Energy Use Refinery</v>
      </c>
      <c r="C51" s="13">
        <f>Fuels!C23</f>
        <v>0</v>
      </c>
      <c r="D51" s="13">
        <f>Fuels!D23</f>
        <v>0</v>
      </c>
      <c r="E51" s="13">
        <f>Fuels!E23</f>
        <v>0</v>
      </c>
      <c r="F51" s="13">
        <f>Fuels!F23</f>
        <v>0</v>
      </c>
      <c r="G51" s="13">
        <f>Fuels!G23</f>
        <v>0</v>
      </c>
      <c r="H51" s="13">
        <f>Fuels!H23</f>
        <v>0</v>
      </c>
      <c r="I51" s="13">
        <f>Fuels!I23</f>
        <v>0</v>
      </c>
      <c r="J51" s="13">
        <f>Fuels!J23</f>
        <v>0</v>
      </c>
      <c r="K51" s="13">
        <f>Fuels!K23</f>
        <v>0</v>
      </c>
      <c r="L51" s="13">
        <f>Fuels!L23</f>
        <v>0</v>
      </c>
      <c r="M51" s="13">
        <f>Fuels!M23</f>
        <v>0</v>
      </c>
      <c r="N51" s="13">
        <f>Fuels!N23</f>
        <v>0</v>
      </c>
      <c r="O51" s="13">
        <f>Fuels!O23</f>
        <v>0</v>
      </c>
      <c r="P51" s="13">
        <f>Fuels!P23</f>
        <v>0</v>
      </c>
      <c r="Q51" s="13">
        <f>Fuels!Q23</f>
        <v>0</v>
      </c>
      <c r="R51" s="13">
        <f>Fuels!R23</f>
        <v>0</v>
      </c>
      <c r="S51" s="13">
        <f>Fuels!S23</f>
        <v>0</v>
      </c>
      <c r="T51" s="13">
        <f>Fuels!T23</f>
        <v>0</v>
      </c>
      <c r="U51" s="13">
        <f>Fuels!U23</f>
        <v>0</v>
      </c>
      <c r="V51" s="13">
        <f>Fuels!V23</f>
        <v>0</v>
      </c>
      <c r="W51" s="13">
        <f>Fuels!W23</f>
        <v>37942</v>
      </c>
      <c r="X51" s="13">
        <f>Fuels!X23</f>
        <v>38215</v>
      </c>
      <c r="Y51" s="13">
        <f>Fuels!Y23</f>
        <v>38997</v>
      </c>
      <c r="Z51" s="13">
        <f>Fuels!Z23</f>
        <v>38905</v>
      </c>
      <c r="AA51" s="13">
        <f>Fuels!AA23</f>
        <v>35934</v>
      </c>
      <c r="AB51" s="13">
        <f>Fuels!AB23</f>
        <v>35935</v>
      </c>
      <c r="AC51" s="13">
        <f>Fuels!AC23</f>
        <v>35934</v>
      </c>
      <c r="AD51" s="13">
        <f>Fuels!AD23</f>
        <v>35936</v>
      </c>
      <c r="AE51" s="13">
        <f>Fuels!AE23</f>
        <v>0</v>
      </c>
      <c r="AF51" s="13">
        <f>Fuels!AF23</f>
        <v>0</v>
      </c>
      <c r="AG51" s="13" t="str">
        <f>Fuels!AG23</f>
        <v/>
      </c>
      <c r="AH51" s="13">
        <f>Fuels!AH23</f>
        <v>0</v>
      </c>
      <c r="AI51" s="13">
        <f>Fuels!AI23</f>
        <v>0</v>
      </c>
    </row>
    <row r="52" spans="1:35" x14ac:dyDescent="0.25">
      <c r="A52" s="7"/>
      <c r="AI52" s="32"/>
    </row>
    <row r="53" spans="1:35" x14ac:dyDescent="0.25">
      <c r="A53" s="5" t="s">
        <v>77</v>
      </c>
      <c r="AI53" s="32"/>
    </row>
    <row r="54" spans="1:35" x14ac:dyDescent="0.25">
      <c r="A54" s="3" t="s">
        <v>2</v>
      </c>
      <c r="C54" s="6" t="s">
        <v>68</v>
      </c>
      <c r="D54" s="6" t="s">
        <v>5</v>
      </c>
      <c r="E54" s="6" t="s">
        <v>6</v>
      </c>
      <c r="F54" s="6" t="s">
        <v>7</v>
      </c>
      <c r="G54" s="6" t="s">
        <v>69</v>
      </c>
      <c r="H54" s="6" t="s">
        <v>5</v>
      </c>
      <c r="I54" s="6" t="s">
        <v>6</v>
      </c>
      <c r="J54" s="6" t="s">
        <v>7</v>
      </c>
      <c r="K54" s="6" t="s">
        <v>70</v>
      </c>
      <c r="L54" s="6" t="s">
        <v>5</v>
      </c>
      <c r="M54" s="6" t="s">
        <v>6</v>
      </c>
      <c r="N54" s="6" t="s">
        <v>7</v>
      </c>
      <c r="O54" s="6" t="s">
        <v>71</v>
      </c>
      <c r="P54" s="6" t="s">
        <v>5</v>
      </c>
      <c r="Q54" s="6" t="s">
        <v>6</v>
      </c>
      <c r="R54" s="6" t="s">
        <v>7</v>
      </c>
      <c r="S54" s="6" t="s">
        <v>72</v>
      </c>
      <c r="T54" s="6" t="s">
        <v>5</v>
      </c>
      <c r="U54" s="6" t="s">
        <v>6</v>
      </c>
      <c r="V54" s="6" t="s">
        <v>7</v>
      </c>
      <c r="W54" s="6" t="s">
        <v>73</v>
      </c>
      <c r="X54" s="6" t="s">
        <v>5</v>
      </c>
      <c r="Y54" s="6" t="s">
        <v>6</v>
      </c>
      <c r="Z54" s="6" t="s">
        <v>7</v>
      </c>
      <c r="AA54" s="6" t="s">
        <v>74</v>
      </c>
      <c r="AB54" s="6" t="s">
        <v>5</v>
      </c>
      <c r="AC54" s="6" t="s">
        <v>6</v>
      </c>
      <c r="AD54" s="6" t="s">
        <v>7</v>
      </c>
      <c r="AE54" s="6" t="s">
        <v>75</v>
      </c>
      <c r="AF54" s="6" t="s">
        <v>5</v>
      </c>
      <c r="AG54" s="24" t="s">
        <v>6</v>
      </c>
      <c r="AH54" s="30" t="s">
        <v>7</v>
      </c>
      <c r="AI54" s="32" t="s">
        <v>198</v>
      </c>
    </row>
    <row r="55" spans="1:35" x14ac:dyDescent="0.25">
      <c r="A55" s="3" t="s">
        <v>35</v>
      </c>
      <c r="C55" s="13">
        <f t="shared" ref="C55:AF55" si="28">SUM(C43:C45)</f>
        <v>217913</v>
      </c>
      <c r="D55" s="13">
        <f t="shared" si="28"/>
        <v>252550</v>
      </c>
      <c r="E55" s="13">
        <f t="shared" si="28"/>
        <v>282189</v>
      </c>
      <c r="F55" s="13">
        <f t="shared" si="28"/>
        <v>270901</v>
      </c>
      <c r="G55" s="13">
        <f t="shared" si="28"/>
        <v>261269</v>
      </c>
      <c r="H55" s="13">
        <f t="shared" si="28"/>
        <v>264615</v>
      </c>
      <c r="I55" s="13">
        <f t="shared" si="28"/>
        <v>358459</v>
      </c>
      <c r="J55" s="13">
        <f t="shared" si="28"/>
        <v>334751</v>
      </c>
      <c r="K55" s="13">
        <f t="shared" si="28"/>
        <v>446344</v>
      </c>
      <c r="L55" s="13">
        <f t="shared" si="28"/>
        <v>439633</v>
      </c>
      <c r="M55" s="13">
        <f t="shared" si="28"/>
        <v>586902</v>
      </c>
      <c r="N55" s="13">
        <f t="shared" si="28"/>
        <v>510999</v>
      </c>
      <c r="O55" s="13">
        <f t="shared" si="28"/>
        <v>459238</v>
      </c>
      <c r="P55" s="13">
        <f t="shared" si="28"/>
        <v>551332</v>
      </c>
      <c r="Q55" s="13">
        <f t="shared" si="28"/>
        <v>528433</v>
      </c>
      <c r="R55" s="13">
        <f t="shared" si="28"/>
        <v>491880</v>
      </c>
      <c r="S55" s="13">
        <f t="shared" si="28"/>
        <v>473209</v>
      </c>
      <c r="T55" s="13">
        <f t="shared" si="28"/>
        <v>504542</v>
      </c>
      <c r="U55" s="13">
        <f t="shared" si="28"/>
        <v>538519</v>
      </c>
      <c r="V55" s="13">
        <f t="shared" si="28"/>
        <v>608484</v>
      </c>
      <c r="W55" s="13">
        <f t="shared" si="28"/>
        <v>836350</v>
      </c>
      <c r="X55" s="13">
        <f t="shared" si="28"/>
        <v>857168</v>
      </c>
      <c r="Y55" s="13">
        <f t="shared" si="28"/>
        <v>919750</v>
      </c>
      <c r="Z55" s="13">
        <f t="shared" si="28"/>
        <v>905839</v>
      </c>
      <c r="AA55" s="13">
        <f t="shared" si="28"/>
        <v>783039</v>
      </c>
      <c r="AB55" s="13">
        <f t="shared" si="28"/>
        <v>856950</v>
      </c>
      <c r="AC55" s="13">
        <f t="shared" si="28"/>
        <v>931601</v>
      </c>
      <c r="AD55" s="13">
        <f t="shared" si="28"/>
        <v>916634</v>
      </c>
      <c r="AE55" s="13">
        <f t="shared" si="28"/>
        <v>776336</v>
      </c>
      <c r="AF55" s="13">
        <f t="shared" si="28"/>
        <v>775942</v>
      </c>
      <c r="AG55" s="13">
        <f t="shared" ref="AG55:AH55" si="29">SUM(AG43:AG45)</f>
        <v>949941</v>
      </c>
      <c r="AH55" s="13">
        <f t="shared" si="29"/>
        <v>956765</v>
      </c>
      <c r="AI55" s="13">
        <f t="shared" ref="AI55" si="30">SUM(AI43:AI45)</f>
        <v>946208</v>
      </c>
    </row>
    <row r="56" spans="1:35" x14ac:dyDescent="0.25">
      <c r="A56" s="3" t="s">
        <v>27</v>
      </c>
      <c r="C56" s="13">
        <f t="shared" ref="C56:AF56" si="31">SUM(C41:C42)</f>
        <v>459</v>
      </c>
      <c r="D56" s="13">
        <f t="shared" si="31"/>
        <v>1293</v>
      </c>
      <c r="E56" s="13">
        <f t="shared" si="31"/>
        <v>2455</v>
      </c>
      <c r="F56" s="13">
        <f t="shared" si="31"/>
        <v>3536</v>
      </c>
      <c r="G56" s="13">
        <f t="shared" si="31"/>
        <v>4519</v>
      </c>
      <c r="H56" s="13">
        <f t="shared" si="31"/>
        <v>5560</v>
      </c>
      <c r="I56" s="13">
        <f t="shared" si="31"/>
        <v>7294</v>
      </c>
      <c r="J56" s="13">
        <f t="shared" si="31"/>
        <v>9611</v>
      </c>
      <c r="K56" s="13">
        <f t="shared" si="31"/>
        <v>15051</v>
      </c>
      <c r="L56" s="13">
        <f t="shared" si="31"/>
        <v>19516</v>
      </c>
      <c r="M56" s="13">
        <f t="shared" si="31"/>
        <v>25039</v>
      </c>
      <c r="N56" s="13">
        <f t="shared" si="31"/>
        <v>34347</v>
      </c>
      <c r="O56" s="13">
        <f t="shared" si="31"/>
        <v>41753</v>
      </c>
      <c r="P56" s="13">
        <f t="shared" si="31"/>
        <v>51092</v>
      </c>
      <c r="Q56" s="13">
        <f t="shared" si="31"/>
        <v>59366</v>
      </c>
      <c r="R56" s="13">
        <f t="shared" si="31"/>
        <v>69119</v>
      </c>
      <c r="S56" s="13">
        <f t="shared" si="31"/>
        <v>73708</v>
      </c>
      <c r="T56" s="13">
        <f t="shared" si="31"/>
        <v>78072</v>
      </c>
      <c r="U56" s="13">
        <f t="shared" si="31"/>
        <v>91036</v>
      </c>
      <c r="V56" s="13">
        <f t="shared" si="31"/>
        <v>94924</v>
      </c>
      <c r="W56" s="13">
        <f t="shared" si="31"/>
        <v>206464</v>
      </c>
      <c r="X56" s="13">
        <f t="shared" si="31"/>
        <v>216149</v>
      </c>
      <c r="Y56" s="13">
        <f t="shared" si="31"/>
        <v>225640</v>
      </c>
      <c r="Z56" s="13">
        <f t="shared" si="31"/>
        <v>257321</v>
      </c>
      <c r="AA56" s="13">
        <f t="shared" si="31"/>
        <v>291645</v>
      </c>
      <c r="AB56" s="13">
        <f t="shared" si="31"/>
        <v>295010</v>
      </c>
      <c r="AC56" s="13">
        <f t="shared" si="31"/>
        <v>303385</v>
      </c>
      <c r="AD56" s="13">
        <f t="shared" si="31"/>
        <v>324060</v>
      </c>
      <c r="AE56" s="13">
        <f t="shared" si="31"/>
        <v>364874</v>
      </c>
      <c r="AF56" s="13">
        <f t="shared" si="31"/>
        <v>396534</v>
      </c>
      <c r="AG56" s="13">
        <f t="shared" ref="AG56:AH56" si="32">SUM(AG41:AG42)</f>
        <v>444644</v>
      </c>
      <c r="AH56" s="13">
        <f t="shared" si="32"/>
        <v>479483</v>
      </c>
      <c r="AI56" s="13">
        <f t="shared" ref="AI56" si="33">SUM(AI41:AI42)</f>
        <v>602583</v>
      </c>
    </row>
    <row r="57" spans="1:35" x14ac:dyDescent="0.25">
      <c r="A57" s="3" t="s">
        <v>24</v>
      </c>
      <c r="C57" s="13">
        <f t="shared" ref="C57:AF57" si="34">SUM(C38:C39)</f>
        <v>39934</v>
      </c>
      <c r="D57" s="13">
        <f t="shared" si="34"/>
        <v>42169</v>
      </c>
      <c r="E57" s="13">
        <f t="shared" si="34"/>
        <v>41443</v>
      </c>
      <c r="F57" s="13">
        <f t="shared" si="34"/>
        <v>40844</v>
      </c>
      <c r="G57" s="13">
        <f t="shared" si="34"/>
        <v>40226</v>
      </c>
      <c r="H57" s="13">
        <f t="shared" si="34"/>
        <v>43158</v>
      </c>
      <c r="I57" s="13">
        <f t="shared" si="34"/>
        <v>49942</v>
      </c>
      <c r="J57" s="13">
        <f t="shared" si="34"/>
        <v>49844</v>
      </c>
      <c r="K57" s="13">
        <f t="shared" si="34"/>
        <v>59246</v>
      </c>
      <c r="L57" s="13">
        <f t="shared" si="34"/>
        <v>58052</v>
      </c>
      <c r="M57" s="13">
        <f t="shared" si="34"/>
        <v>50834</v>
      </c>
      <c r="N57" s="13">
        <f t="shared" si="34"/>
        <v>53816</v>
      </c>
      <c r="O57" s="13">
        <f t="shared" si="34"/>
        <v>57704</v>
      </c>
      <c r="P57" s="13">
        <f t="shared" si="34"/>
        <v>70435</v>
      </c>
      <c r="Q57" s="13">
        <f t="shared" si="34"/>
        <v>60886</v>
      </c>
      <c r="R57" s="13">
        <f t="shared" si="34"/>
        <v>58340</v>
      </c>
      <c r="S57" s="13">
        <f t="shared" si="34"/>
        <v>59759</v>
      </c>
      <c r="T57" s="13">
        <f t="shared" si="34"/>
        <v>50798</v>
      </c>
      <c r="U57" s="13">
        <f t="shared" si="34"/>
        <v>49738</v>
      </c>
      <c r="V57" s="13">
        <f t="shared" si="34"/>
        <v>45811</v>
      </c>
      <c r="W57" s="13">
        <f t="shared" si="34"/>
        <v>43789</v>
      </c>
      <c r="X57" s="13">
        <f t="shared" si="34"/>
        <v>46764</v>
      </c>
      <c r="Y57" s="13">
        <f t="shared" si="34"/>
        <v>41125</v>
      </c>
      <c r="Z57" s="13">
        <f t="shared" si="34"/>
        <v>39072</v>
      </c>
      <c r="AA57" s="13">
        <f t="shared" si="34"/>
        <v>16031</v>
      </c>
      <c r="AB57" s="13">
        <f t="shared" si="34"/>
        <v>14323</v>
      </c>
      <c r="AC57" s="13">
        <f t="shared" si="34"/>
        <v>14005</v>
      </c>
      <c r="AD57" s="13">
        <f t="shared" si="34"/>
        <v>14135</v>
      </c>
      <c r="AE57" s="13">
        <f t="shared" si="34"/>
        <v>15292</v>
      </c>
      <c r="AF57" s="13">
        <f t="shared" si="34"/>
        <v>16964</v>
      </c>
      <c r="AG57" s="13">
        <f t="shared" ref="AG57:AH57" si="35">SUM(AG38:AG39)</f>
        <v>14916</v>
      </c>
      <c r="AH57" s="13">
        <f t="shared" si="35"/>
        <v>11618</v>
      </c>
      <c r="AI57" s="13">
        <f t="shared" ref="AI57" si="36">SUM(AI38:AI39)</f>
        <v>9101</v>
      </c>
    </row>
    <row r="58" spans="1:35" x14ac:dyDescent="0.25">
      <c r="A58" s="3" t="s">
        <v>25</v>
      </c>
      <c r="C58" s="13">
        <f t="shared" ref="C58:AF58" si="37">SUM(C36:C37)</f>
        <v>2212</v>
      </c>
      <c r="D58" s="13">
        <f t="shared" si="37"/>
        <v>3069</v>
      </c>
      <c r="E58" s="13">
        <f t="shared" si="37"/>
        <v>4960</v>
      </c>
      <c r="F58" s="13">
        <f t="shared" si="37"/>
        <v>4474</v>
      </c>
      <c r="G58" s="13">
        <f t="shared" si="37"/>
        <v>4367</v>
      </c>
      <c r="H58" s="13">
        <f t="shared" si="37"/>
        <v>4221</v>
      </c>
      <c r="I58" s="13">
        <f t="shared" si="37"/>
        <v>3577</v>
      </c>
      <c r="J58" s="13">
        <f t="shared" si="37"/>
        <v>2680</v>
      </c>
      <c r="K58" s="13">
        <f t="shared" si="37"/>
        <v>4240</v>
      </c>
      <c r="L58" s="13">
        <f t="shared" si="37"/>
        <v>5180</v>
      </c>
      <c r="M58" s="13">
        <f t="shared" si="37"/>
        <v>49115</v>
      </c>
      <c r="N58" s="13">
        <f t="shared" si="37"/>
        <v>39534</v>
      </c>
      <c r="O58" s="13">
        <f t="shared" si="37"/>
        <v>41704</v>
      </c>
      <c r="P58" s="13">
        <f t="shared" si="37"/>
        <v>37832</v>
      </c>
      <c r="Q58" s="13">
        <f t="shared" si="37"/>
        <v>72480</v>
      </c>
      <c r="R58" s="13">
        <f t="shared" si="37"/>
        <v>87230</v>
      </c>
      <c r="S58" s="13">
        <f t="shared" si="37"/>
        <v>95988</v>
      </c>
      <c r="T58" s="13">
        <f t="shared" si="37"/>
        <v>143767</v>
      </c>
      <c r="U58" s="13">
        <f t="shared" si="37"/>
        <v>165250</v>
      </c>
      <c r="V58" s="13">
        <f t="shared" si="37"/>
        <v>170608</v>
      </c>
      <c r="W58" s="13">
        <f t="shared" si="37"/>
        <v>186692</v>
      </c>
      <c r="X58" s="13">
        <f t="shared" si="37"/>
        <v>191536</v>
      </c>
      <c r="Y58" s="13">
        <f t="shared" si="37"/>
        <v>153853</v>
      </c>
      <c r="Z58" s="13">
        <f t="shared" si="37"/>
        <v>149608</v>
      </c>
      <c r="AA58" s="13">
        <f t="shared" si="37"/>
        <v>136721</v>
      </c>
      <c r="AB58" s="13">
        <f t="shared" si="37"/>
        <v>173497</v>
      </c>
      <c r="AC58" s="13">
        <f t="shared" si="37"/>
        <v>185321</v>
      </c>
      <c r="AD58" s="13">
        <f t="shared" si="37"/>
        <v>185446</v>
      </c>
      <c r="AE58" s="13">
        <f t="shared" si="37"/>
        <v>179507</v>
      </c>
      <c r="AF58" s="13">
        <f t="shared" si="37"/>
        <v>170495</v>
      </c>
      <c r="AG58" s="13">
        <f t="shared" ref="AG58:AH58" si="38">SUM(AG36:AG37)</f>
        <v>197971</v>
      </c>
      <c r="AH58" s="13">
        <f t="shared" si="38"/>
        <v>203315</v>
      </c>
      <c r="AI58" s="13">
        <f t="shared" ref="AI58" si="39">SUM(AI36:AI37)</f>
        <v>182238</v>
      </c>
    </row>
    <row r="59" spans="1:35" x14ac:dyDescent="0.25">
      <c r="A59" s="3" t="s">
        <v>19</v>
      </c>
      <c r="C59" s="13">
        <f t="shared" ref="C59:AF59" si="40">C46</f>
        <v>12300</v>
      </c>
      <c r="D59" s="13">
        <f t="shared" si="40"/>
        <v>21555</v>
      </c>
      <c r="E59" s="13">
        <f t="shared" si="40"/>
        <v>22424</v>
      </c>
      <c r="F59" s="13">
        <f t="shared" si="40"/>
        <v>27988</v>
      </c>
      <c r="G59" s="13">
        <f t="shared" si="40"/>
        <v>35382</v>
      </c>
      <c r="H59" s="13">
        <f t="shared" si="40"/>
        <v>41919</v>
      </c>
      <c r="I59" s="13">
        <f t="shared" si="40"/>
        <v>34052</v>
      </c>
      <c r="J59" s="13">
        <f t="shared" si="40"/>
        <v>37994</v>
      </c>
      <c r="K59" s="13">
        <f t="shared" si="40"/>
        <v>47386</v>
      </c>
      <c r="L59" s="13">
        <f t="shared" si="40"/>
        <v>123072</v>
      </c>
      <c r="M59" s="13">
        <f t="shared" si="40"/>
        <v>130475</v>
      </c>
      <c r="N59" s="13">
        <f t="shared" si="40"/>
        <v>265737</v>
      </c>
      <c r="O59" s="13">
        <f t="shared" si="40"/>
        <v>169218</v>
      </c>
      <c r="P59" s="13">
        <f t="shared" si="40"/>
        <v>183308</v>
      </c>
      <c r="Q59" s="13">
        <f t="shared" si="40"/>
        <v>154934</v>
      </c>
      <c r="R59" s="13">
        <f t="shared" si="40"/>
        <v>210540</v>
      </c>
      <c r="S59" s="13">
        <f t="shared" si="40"/>
        <v>195615</v>
      </c>
      <c r="T59" s="13">
        <f t="shared" si="40"/>
        <v>287973</v>
      </c>
      <c r="U59" s="13">
        <f t="shared" si="40"/>
        <v>364501</v>
      </c>
      <c r="V59" s="13">
        <f t="shared" si="40"/>
        <v>365821</v>
      </c>
      <c r="W59" s="13">
        <f t="shared" si="40"/>
        <v>322607</v>
      </c>
      <c r="X59" s="13">
        <f t="shared" si="40"/>
        <v>392318</v>
      </c>
      <c r="Y59" s="13">
        <f t="shared" si="40"/>
        <v>470922</v>
      </c>
      <c r="Z59" s="13">
        <f t="shared" si="40"/>
        <v>550936</v>
      </c>
      <c r="AA59" s="13">
        <f t="shared" si="40"/>
        <v>306640</v>
      </c>
      <c r="AB59" s="13">
        <f t="shared" si="40"/>
        <v>321909</v>
      </c>
      <c r="AC59" s="13">
        <f t="shared" si="40"/>
        <v>393587</v>
      </c>
      <c r="AD59" s="13">
        <f t="shared" si="40"/>
        <v>359942</v>
      </c>
      <c r="AE59" s="13">
        <f t="shared" si="40"/>
        <v>306337</v>
      </c>
      <c r="AF59" s="13">
        <f t="shared" si="40"/>
        <v>357508</v>
      </c>
      <c r="AG59" s="13">
        <f t="shared" ref="AG59:AH59" si="41">AG46</f>
        <v>442007</v>
      </c>
      <c r="AH59" s="13">
        <f t="shared" si="41"/>
        <v>501294</v>
      </c>
      <c r="AI59" s="13">
        <f t="shared" ref="AI59" si="42">AI46</f>
        <v>347140</v>
      </c>
    </row>
    <row r="60" spans="1:35" x14ac:dyDescent="0.25">
      <c r="A60" s="3" t="s">
        <v>78</v>
      </c>
      <c r="C60" s="13">
        <f t="shared" ref="C60:AF60" si="43">C47</f>
        <v>3070</v>
      </c>
      <c r="D60" s="13">
        <f t="shared" si="43"/>
        <v>3368</v>
      </c>
      <c r="E60" s="13">
        <f t="shared" si="43"/>
        <v>4362</v>
      </c>
      <c r="F60" s="13">
        <f t="shared" si="43"/>
        <v>6220</v>
      </c>
      <c r="G60" s="13">
        <f t="shared" si="43"/>
        <v>6701</v>
      </c>
      <c r="H60" s="13">
        <f t="shared" si="43"/>
        <v>6804</v>
      </c>
      <c r="I60" s="13">
        <f t="shared" si="43"/>
        <v>7938</v>
      </c>
      <c r="J60" s="13">
        <f t="shared" si="43"/>
        <v>51216</v>
      </c>
      <c r="K60" s="13">
        <f t="shared" si="43"/>
        <v>64445</v>
      </c>
      <c r="L60" s="13">
        <f t="shared" si="43"/>
        <v>178293</v>
      </c>
      <c r="M60" s="13">
        <f t="shared" si="43"/>
        <v>288998</v>
      </c>
      <c r="N60" s="13">
        <f t="shared" si="43"/>
        <v>258193</v>
      </c>
      <c r="O60" s="13">
        <f t="shared" si="43"/>
        <v>192407</v>
      </c>
      <c r="P60" s="13">
        <f t="shared" si="43"/>
        <v>211004</v>
      </c>
      <c r="Q60" s="13">
        <f t="shared" si="43"/>
        <v>260522</v>
      </c>
      <c r="R60" s="13">
        <f t="shared" si="43"/>
        <v>181046</v>
      </c>
      <c r="S60" s="13">
        <f t="shared" si="43"/>
        <v>204352</v>
      </c>
      <c r="T60" s="13">
        <f t="shared" si="43"/>
        <v>240167</v>
      </c>
      <c r="U60" s="13">
        <f t="shared" si="43"/>
        <v>298591</v>
      </c>
      <c r="V60" s="13">
        <f t="shared" si="43"/>
        <v>295061</v>
      </c>
      <c r="W60" s="13">
        <f t="shared" si="43"/>
        <v>274568</v>
      </c>
      <c r="X60" s="13">
        <f t="shared" si="43"/>
        <v>670559</v>
      </c>
      <c r="Y60" s="13">
        <f t="shared" si="43"/>
        <v>577586</v>
      </c>
      <c r="Z60" s="13">
        <f t="shared" si="43"/>
        <v>718504</v>
      </c>
      <c r="AA60" s="13">
        <f t="shared" si="43"/>
        <v>610652</v>
      </c>
      <c r="AB60" s="13">
        <f t="shared" si="43"/>
        <v>835625</v>
      </c>
      <c r="AC60" s="13">
        <f t="shared" si="43"/>
        <v>844159</v>
      </c>
      <c r="AD60" s="13">
        <f t="shared" si="43"/>
        <v>676294</v>
      </c>
      <c r="AE60" s="13">
        <f t="shared" si="43"/>
        <v>822711</v>
      </c>
      <c r="AF60" s="13">
        <f t="shared" si="43"/>
        <v>904125</v>
      </c>
      <c r="AG60" s="13">
        <f t="shared" ref="AG60:AH60" si="44">AG47</f>
        <v>684773</v>
      </c>
      <c r="AH60" s="13">
        <f t="shared" si="44"/>
        <v>1073901</v>
      </c>
      <c r="AI60" s="13">
        <f t="shared" ref="AI60" si="45">AI47</f>
        <v>1194624</v>
      </c>
    </row>
    <row r="61" spans="1:35" ht="60" x14ac:dyDescent="0.25">
      <c r="A61" s="3" t="s">
        <v>211</v>
      </c>
      <c r="C61" s="13">
        <f>SUM(C40,C48:C51)</f>
        <v>0</v>
      </c>
      <c r="D61" s="13">
        <f t="shared" ref="D61:AG61" si="46">SUM(D40,D48:D51)</f>
        <v>0</v>
      </c>
      <c r="E61" s="13">
        <f t="shared" si="46"/>
        <v>0</v>
      </c>
      <c r="F61" s="13">
        <f t="shared" si="46"/>
        <v>0</v>
      </c>
      <c r="G61" s="13">
        <f t="shared" si="46"/>
        <v>0</v>
      </c>
      <c r="H61" s="13">
        <f t="shared" si="46"/>
        <v>0</v>
      </c>
      <c r="I61" s="13">
        <f t="shared" si="46"/>
        <v>0</v>
      </c>
      <c r="J61" s="13">
        <f t="shared" si="46"/>
        <v>0</v>
      </c>
      <c r="K61" s="13">
        <f t="shared" si="46"/>
        <v>0</v>
      </c>
      <c r="L61" s="13">
        <f t="shared" si="46"/>
        <v>0</v>
      </c>
      <c r="M61" s="13">
        <f t="shared" si="46"/>
        <v>0</v>
      </c>
      <c r="N61" s="13">
        <f t="shared" si="46"/>
        <v>0</v>
      </c>
      <c r="O61" s="13">
        <f t="shared" si="46"/>
        <v>0</v>
      </c>
      <c r="P61" s="13">
        <f t="shared" si="46"/>
        <v>0</v>
      </c>
      <c r="Q61" s="13">
        <f t="shared" si="46"/>
        <v>0</v>
      </c>
      <c r="R61" s="13">
        <f t="shared" si="46"/>
        <v>0</v>
      </c>
      <c r="S61" s="13">
        <f t="shared" si="46"/>
        <v>0</v>
      </c>
      <c r="T61" s="13">
        <f t="shared" si="46"/>
        <v>0</v>
      </c>
      <c r="U61" s="13">
        <f t="shared" si="46"/>
        <v>50</v>
      </c>
      <c r="V61" s="13">
        <f t="shared" si="46"/>
        <v>24</v>
      </c>
      <c r="W61" s="13">
        <f t="shared" si="46"/>
        <v>37975</v>
      </c>
      <c r="X61" s="13">
        <f t="shared" si="46"/>
        <v>38243</v>
      </c>
      <c r="Y61" s="13">
        <f t="shared" si="46"/>
        <v>39843</v>
      </c>
      <c r="Z61" s="13">
        <f t="shared" si="46"/>
        <v>39493</v>
      </c>
      <c r="AA61" s="13">
        <f t="shared" si="46"/>
        <v>37028</v>
      </c>
      <c r="AB61" s="13">
        <f t="shared" si="46"/>
        <v>37617</v>
      </c>
      <c r="AC61" s="13">
        <f t="shared" si="46"/>
        <v>37717</v>
      </c>
      <c r="AD61" s="13">
        <f t="shared" si="46"/>
        <v>37644</v>
      </c>
      <c r="AE61" s="13">
        <f t="shared" si="46"/>
        <v>2008</v>
      </c>
      <c r="AF61" s="13">
        <f t="shared" si="46"/>
        <v>2527</v>
      </c>
      <c r="AG61" s="13">
        <f t="shared" si="46"/>
        <v>2679</v>
      </c>
      <c r="AH61" s="13">
        <f>SUM(AH40,AH48:AH51)</f>
        <v>3837</v>
      </c>
      <c r="AI61" s="13">
        <f>SUM(AI40,AI48:AI51)</f>
        <v>4226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Fuels</vt:lpstr>
      <vt:lpstr>FeedStock</vt:lpstr>
      <vt:lpstr>Graphs</vt:lpstr>
      <vt:lpstr>Graph Data</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2019-01-24T22:30:17Z</dcterms:created>
  <dcterms:modified xsi:type="dcterms:W3CDTF">2019-07-31T18:38:31Z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